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0984C2B6-69EE-4FC6-8F92-9F408D813917}" xr6:coauthVersionLast="47" xr6:coauthVersionMax="47" xr10:uidLastSave="{00000000-0000-0000-0000-000000000000}"/>
  <bookViews>
    <workbookView xWindow="0" yWindow="0" windowWidth="29040" windowHeight="17640" activeTab="3" xr2:uid="{00000000-000D-0000-FFFF-FFFF00000000}"/>
  </bookViews>
  <sheets>
    <sheet name="Kön" sheetId="5" r:id="rId1"/>
    <sheet name="Kommun" sheetId="4" r:id="rId2"/>
    <sheet name="Politisk gruppering" sheetId="1" r:id="rId3"/>
    <sheet name="Kön, parti 2007-2023" sheetId="6" r:id="rId4"/>
    <sheet name="DiaUnderlag" sheetId="7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6" l="1"/>
  <c r="H5" i="5" l="1"/>
  <c r="E57" i="7"/>
  <c r="E51" i="7"/>
  <c r="E45" i="7"/>
  <c r="E39" i="7"/>
  <c r="E33" i="7"/>
  <c r="E27" i="7"/>
  <c r="E21" i="7"/>
  <c r="E15" i="7"/>
  <c r="E9" i="7"/>
  <c r="T5" i="6" l="1"/>
  <c r="M5" i="6"/>
  <c r="G6" i="6"/>
  <c r="AH6" i="6" s="1"/>
  <c r="C10" i="7" s="1"/>
  <c r="G7" i="6"/>
  <c r="AH7" i="6" s="1"/>
  <c r="C16" i="7" s="1"/>
  <c r="G8" i="6"/>
  <c r="AH8" i="6" s="1"/>
  <c r="C22" i="7" s="1"/>
  <c r="G9" i="6"/>
  <c r="AH9" i="6" s="1"/>
  <c r="C28" i="7" s="1"/>
  <c r="G10" i="6"/>
  <c r="AA10" i="6" s="1"/>
  <c r="B34" i="7" s="1"/>
  <c r="G11" i="6"/>
  <c r="AA11" i="6" s="1"/>
  <c r="B40" i="7" s="1"/>
  <c r="G12" i="6"/>
  <c r="AA12" i="6" s="1"/>
  <c r="B46" i="7" s="1"/>
  <c r="AH13" i="6"/>
  <c r="G14" i="6"/>
  <c r="AH14" i="6" s="1"/>
  <c r="C58" i="7" s="1"/>
  <c r="H5" i="1"/>
  <c r="H23" i="4"/>
  <c r="H21" i="4" s="1"/>
  <c r="H24" i="4" s="1"/>
  <c r="H22" i="4"/>
  <c r="H10" i="5"/>
  <c r="AH12" i="6" l="1"/>
  <c r="C46" i="7" s="1"/>
  <c r="E46" i="7" s="1"/>
  <c r="AA8" i="6"/>
  <c r="B22" i="7" s="1"/>
  <c r="AH10" i="6"/>
  <c r="C34" i="7" s="1"/>
  <c r="AA9" i="6"/>
  <c r="B28" i="7" s="1"/>
  <c r="AH11" i="6"/>
  <c r="C40" i="7" s="1"/>
  <c r="AA7" i="6"/>
  <c r="B16" i="7" s="1"/>
  <c r="E16" i="7" s="1"/>
  <c r="AA14" i="6"/>
  <c r="B58" i="7" s="1"/>
  <c r="E58" i="7" s="1"/>
  <c r="AA6" i="6"/>
  <c r="B10" i="7" s="1"/>
  <c r="E10" i="7" s="1"/>
  <c r="AA13" i="6"/>
  <c r="G5" i="6"/>
  <c r="AH5" i="6" s="1"/>
  <c r="H9" i="5"/>
  <c r="E44" i="7"/>
  <c r="E50" i="7"/>
  <c r="E52" i="7"/>
  <c r="E54" i="7"/>
  <c r="E55" i="7"/>
  <c r="E56" i="7"/>
  <c r="E12" i="7"/>
  <c r="E13" i="7"/>
  <c r="E14" i="7"/>
  <c r="E18" i="7"/>
  <c r="E19" i="7"/>
  <c r="E20" i="7"/>
  <c r="E22" i="7"/>
  <c r="E24" i="7"/>
  <c r="E25" i="7"/>
  <c r="E26" i="7"/>
  <c r="E28" i="7"/>
  <c r="E30" i="7"/>
  <c r="E31" i="7"/>
  <c r="E32" i="7"/>
  <c r="E34" i="7"/>
  <c r="E36" i="7"/>
  <c r="E37" i="7"/>
  <c r="E38" i="7"/>
  <c r="E40" i="7"/>
  <c r="AA5" i="6" l="1"/>
  <c r="Y13" i="6"/>
  <c r="AD12" i="6"/>
  <c r="AE12" i="6"/>
  <c r="AD13" i="6"/>
  <c r="AE13" i="6"/>
  <c r="W12" i="6"/>
  <c r="X12" i="6"/>
  <c r="W13" i="6"/>
  <c r="X13" i="6"/>
  <c r="C13" i="6"/>
  <c r="D13" i="6"/>
  <c r="D12" i="6"/>
  <c r="C12" i="6"/>
  <c r="E12" i="6"/>
  <c r="AF12" i="6" s="1"/>
  <c r="F12" i="6"/>
  <c r="Z12" i="6" s="1"/>
  <c r="E13" i="6"/>
  <c r="AF13" i="6" s="1"/>
  <c r="F13" i="6"/>
  <c r="Z13" i="6" s="1"/>
  <c r="S5" i="6"/>
  <c r="L5" i="6"/>
  <c r="F6" i="6"/>
  <c r="AG6" i="6" s="1"/>
  <c r="F7" i="6"/>
  <c r="AG7" i="6" s="1"/>
  <c r="F8" i="6"/>
  <c r="AG8" i="6" s="1"/>
  <c r="F9" i="6"/>
  <c r="Z9" i="6" s="1"/>
  <c r="F10" i="6"/>
  <c r="AG10" i="6" s="1"/>
  <c r="F11" i="6"/>
  <c r="AG11" i="6" s="1"/>
  <c r="F14" i="6"/>
  <c r="AG14" i="6" s="1"/>
  <c r="E14" i="6"/>
  <c r="AF14" i="6" s="1"/>
  <c r="D14" i="6"/>
  <c r="AE14" i="6" s="1"/>
  <c r="C14" i="6"/>
  <c r="AD14" i="6" s="1"/>
  <c r="E11" i="6"/>
  <c r="AF11" i="6" s="1"/>
  <c r="D11" i="6"/>
  <c r="AE11" i="6" s="1"/>
  <c r="C11" i="6"/>
  <c r="AD11" i="6" s="1"/>
  <c r="E10" i="6"/>
  <c r="AF10" i="6" s="1"/>
  <c r="D10" i="6"/>
  <c r="AE10" i="6" s="1"/>
  <c r="C10" i="6"/>
  <c r="AD10" i="6" s="1"/>
  <c r="E9" i="6"/>
  <c r="AF9" i="6" s="1"/>
  <c r="D9" i="6"/>
  <c r="AE9" i="6" s="1"/>
  <c r="C9" i="6"/>
  <c r="AD9" i="6" s="1"/>
  <c r="E8" i="6"/>
  <c r="AF8" i="6" s="1"/>
  <c r="D8" i="6"/>
  <c r="AE8" i="6" s="1"/>
  <c r="C8" i="6"/>
  <c r="AD8" i="6" s="1"/>
  <c r="E7" i="6"/>
  <c r="AF7" i="6" s="1"/>
  <c r="D7" i="6"/>
  <c r="AE7" i="6" s="1"/>
  <c r="C7" i="6"/>
  <c r="W7" i="6" s="1"/>
  <c r="E6" i="6"/>
  <c r="Y6" i="6" s="1"/>
  <c r="D6" i="6"/>
  <c r="X6" i="6" s="1"/>
  <c r="C6" i="6"/>
  <c r="AD6" i="6" s="1"/>
  <c r="R5" i="6"/>
  <c r="Q5" i="6"/>
  <c r="P5" i="6"/>
  <c r="K5" i="6"/>
  <c r="J5" i="6"/>
  <c r="I5" i="6"/>
  <c r="W14" i="6" l="1"/>
  <c r="W10" i="6"/>
  <c r="AF6" i="6"/>
  <c r="AG12" i="6"/>
  <c r="Y12" i="6"/>
  <c r="Z14" i="6"/>
  <c r="AG13" i="6"/>
  <c r="Z11" i="6"/>
  <c r="Z10" i="6"/>
  <c r="AG9" i="6"/>
  <c r="Z8" i="6"/>
  <c r="Z7" i="6"/>
  <c r="Z6" i="6"/>
  <c r="F5" i="6"/>
  <c r="AG5" i="6" s="1"/>
  <c r="C5" i="6"/>
  <c r="AD5" i="6" s="1"/>
  <c r="Y10" i="6"/>
  <c r="X7" i="6"/>
  <c r="W8" i="6"/>
  <c r="W9" i="6"/>
  <c r="Y7" i="6"/>
  <c r="X8" i="6"/>
  <c r="X9" i="6"/>
  <c r="AD7" i="6"/>
  <c r="AE6" i="6"/>
  <c r="X11" i="6"/>
  <c r="Y8" i="6"/>
  <c r="Y9" i="6"/>
  <c r="X10" i="6"/>
  <c r="W11" i="6"/>
  <c r="D5" i="6"/>
  <c r="X5" i="6" s="1"/>
  <c r="Y11" i="6"/>
  <c r="X14" i="6"/>
  <c r="E5" i="6"/>
  <c r="AF5" i="6" s="1"/>
  <c r="W6" i="6"/>
  <c r="Y14" i="6"/>
  <c r="G5" i="1"/>
  <c r="B5" i="1"/>
  <c r="C5" i="1"/>
  <c r="D5" i="1"/>
  <c r="F5" i="1"/>
  <c r="I5" i="1"/>
  <c r="E5" i="1"/>
  <c r="I5" i="5"/>
  <c r="I9" i="5" s="1"/>
  <c r="G5" i="5"/>
  <c r="G10" i="5" s="1"/>
  <c r="F5" i="5"/>
  <c r="F10" i="5" s="1"/>
  <c r="E5" i="5"/>
  <c r="E10" i="5" s="1"/>
  <c r="D5" i="5"/>
  <c r="D9" i="5" s="1"/>
  <c r="C5" i="5"/>
  <c r="C10" i="5" s="1"/>
  <c r="B5" i="5"/>
  <c r="B9" i="5" s="1"/>
  <c r="I23" i="4"/>
  <c r="G23" i="4"/>
  <c r="F23" i="4"/>
  <c r="E23" i="4"/>
  <c r="D23" i="4"/>
  <c r="C23" i="4"/>
  <c r="B23" i="4"/>
  <c r="I22" i="4"/>
  <c r="G22" i="4"/>
  <c r="F22" i="4"/>
  <c r="E22" i="4"/>
  <c r="D22" i="4"/>
  <c r="C22" i="4"/>
  <c r="B22" i="4"/>
  <c r="E9" i="5" l="1"/>
  <c r="C21" i="4"/>
  <c r="C24" i="4" s="1"/>
  <c r="G21" i="4"/>
  <c r="G24" i="4" s="1"/>
  <c r="Z5" i="6"/>
  <c r="W5" i="6"/>
  <c r="AE5" i="6"/>
  <c r="Y5" i="6"/>
  <c r="E21" i="4"/>
  <c r="E24" i="4" s="1"/>
  <c r="I21" i="4"/>
  <c r="I24" i="4" s="1"/>
  <c r="B21" i="4"/>
  <c r="B24" i="4" s="1"/>
  <c r="F21" i="4"/>
  <c r="F24" i="4" s="1"/>
  <c r="D21" i="4"/>
  <c r="D24" i="4" s="1"/>
  <c r="C9" i="5"/>
  <c r="F9" i="5"/>
  <c r="G9" i="5"/>
  <c r="B10" i="5"/>
  <c r="D10" i="5"/>
  <c r="I10" i="5"/>
</calcChain>
</file>

<file path=xl/sharedStrings.xml><?xml version="1.0" encoding="utf-8"?>
<sst xmlns="http://schemas.openxmlformats.org/spreadsheetml/2006/main" count="152" uniqueCount="97">
  <si>
    <t>Kvinnor</t>
  </si>
  <si>
    <t>Män</t>
  </si>
  <si>
    <t>Totalt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</si>
  <si>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</si>
  <si>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</si>
  <si>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</si>
  <si>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</si>
  <si>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</si>
  <si>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</si>
  <si>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</si>
  <si>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</si>
  <si>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</si>
  <si>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</si>
  <si>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</si>
  <si>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</si>
  <si>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</si>
  <si>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</si>
  <si>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</si>
  <si>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</si>
  <si>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</si>
  <si>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</si>
  <si>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</si>
  <si>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Källa: ÅSUB, Valstatistik</t>
  </si>
  <si>
    <t>ÅF</t>
  </si>
  <si>
    <t>C</t>
  </si>
  <si>
    <t>L</t>
  </si>
  <si>
    <t>FS/M</t>
  </si>
  <si>
    <t>S</t>
  </si>
  <si>
    <t>Ob</t>
  </si>
  <si>
    <t>Övriga</t>
  </si>
  <si>
    <t>Könsfördelning procent</t>
  </si>
  <si>
    <t>.</t>
  </si>
  <si>
    <t xml:space="preserve">  Landsbygden</t>
  </si>
  <si>
    <t xml:space="preserve">  Skärgården</t>
  </si>
  <si>
    <t>Not: FS = Frisinnad samverkan</t>
  </si>
  <si>
    <t>Kön</t>
  </si>
  <si>
    <t>HI</t>
  </si>
  <si>
    <t>ÅD</t>
  </si>
  <si>
    <t>Politisk</t>
  </si>
  <si>
    <t>Procent kvinnor</t>
  </si>
  <si>
    <t>Procent män</t>
  </si>
  <si>
    <t>gruppering</t>
  </si>
  <si>
    <t>M</t>
  </si>
  <si>
    <t>C 2007</t>
  </si>
  <si>
    <t>C 2011</t>
  </si>
  <si>
    <t>C 2015</t>
  </si>
  <si>
    <t>L 2007</t>
  </si>
  <si>
    <t>L 2011</t>
  </si>
  <si>
    <t>L 2015</t>
  </si>
  <si>
    <t>M 2007</t>
  </si>
  <si>
    <t>M 2011</t>
  </si>
  <si>
    <t>M 2015</t>
  </si>
  <si>
    <t>Ob 2007</t>
  </si>
  <si>
    <t>Ob 2011</t>
  </si>
  <si>
    <t>Ob 2015</t>
  </si>
  <si>
    <t>S 2007</t>
  </si>
  <si>
    <t>S 2011</t>
  </si>
  <si>
    <t>S 2015</t>
  </si>
  <si>
    <t>ÅF 2007</t>
  </si>
  <si>
    <t>ÅF 2011</t>
  </si>
  <si>
    <t>ÅF 2015</t>
  </si>
  <si>
    <t>Övr 2007</t>
  </si>
  <si>
    <t>Övr 2011</t>
  </si>
  <si>
    <t>Övr 2015</t>
  </si>
  <si>
    <t>-</t>
  </si>
  <si>
    <t>C 2019</t>
  </si>
  <si>
    <t>L 2019</t>
  </si>
  <si>
    <t>M 2019</t>
  </si>
  <si>
    <t>Ob 2019</t>
  </si>
  <si>
    <t>S 2019</t>
  </si>
  <si>
    <t>ÅF 2019</t>
  </si>
  <si>
    <t>Övr 2019</t>
  </si>
  <si>
    <t>HI 2007</t>
  </si>
  <si>
    <t>HI 2011</t>
  </si>
  <si>
    <t>HI 2015</t>
  </si>
  <si>
    <t>HI 2019</t>
  </si>
  <si>
    <t>ÅD 2007</t>
  </si>
  <si>
    <t>ÅD 2011</t>
  </si>
  <si>
    <t>ÅD 2015</t>
  </si>
  <si>
    <t>ÅD 2019</t>
  </si>
  <si>
    <t>Kandidater i  kommunalvalet efter kön 1995–2023</t>
  </si>
  <si>
    <t>Kandidater i  kommunalvalet efter kommun 1995–2023</t>
  </si>
  <si>
    <t/>
  </si>
  <si>
    <t>Kandidater i  kommunalvalet efter politisk gruppering 1995–2023</t>
  </si>
  <si>
    <t xml:space="preserve">Kandidater i kommunalvalen 2007–2023 efter kön och politisk gruppering </t>
  </si>
  <si>
    <t>Övr 2023</t>
  </si>
  <si>
    <t>ÅD 2023</t>
  </si>
  <si>
    <t>HI 2023</t>
  </si>
  <si>
    <t>ÅF 2023</t>
  </si>
  <si>
    <t>S 2023</t>
  </si>
  <si>
    <t>Ob 2023</t>
  </si>
  <si>
    <t>M 2023</t>
  </si>
  <si>
    <t>L 2023</t>
  </si>
  <si>
    <t>C 2023</t>
  </si>
  <si>
    <t>Senast uppdaterad 9.10.2023</t>
  </si>
  <si>
    <t>1)</t>
  </si>
  <si>
    <t>1) Korrigerad uppgift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</si>
</sst>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2" fillId="0" borderId="2" xfId="0" applyFont="1" applyBorder="1"/>
    <xf numFmtId="1" fontId="2" fillId="0" borderId="0" xfId="0" applyNumberFormat="1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2" fillId="0" borderId="0" xfId="0" quotePrefix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3" xfId="0" applyFont="1" applyBorder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3" fontId="2" fillId="0" borderId="0" xfId="0" applyNumberFormat="1" applyFont="1"/>
    <xf numFmtId="1" fontId="2" fillId="0" borderId="0" xfId="0" applyNumberFormat="1" applyFont="1"/>
    <xf numFmtId="0" fontId="2" fillId="0" borderId="0" xfId="0" quotePrefix="1" applyFont="1"/>
    <xf numFmtId="0" fontId="2" fillId="0" borderId="4" xfId="0" applyFont="1" applyBorder="1" applyAlignment="1">
      <alignment horizontal="center"/>
    </xf>
    <xf numFmtId="0" fontId="10" fillId="0" borderId="0" xfId="0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Kommunalvalskandidater efter kön 1995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4960040107346133E-3"/>
          <c:y val="1.97628562761313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75280639358282464"/>
          <c:h val="0.65270499479022404"/>
        </c:manualLayout>
      </c:layout>
      <c:lineChart>
        <c:grouping val="standard"/>
        <c:varyColors val="0"/>
        <c:ser>
          <c:idx val="0"/>
          <c:order val="0"/>
          <c:tx>
            <c:strRef>
              <c:f>Kön!$A$7</c:f>
              <c:strCache>
                <c:ptCount val="1"/>
                <c:pt idx="0">
                  <c:v>Män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Kön!$B$7:$I$7</c:f>
              <c:numCache>
                <c:formatCode>0</c:formatCode>
                <c:ptCount val="8"/>
                <c:pt idx="0">
                  <c:v>391</c:v>
                </c:pt>
                <c:pt idx="1">
                  <c:v>368</c:v>
                </c:pt>
                <c:pt idx="2">
                  <c:v>355</c:v>
                </c:pt>
                <c:pt idx="3">
                  <c:v>344</c:v>
                </c:pt>
                <c:pt idx="4">
                  <c:v>319</c:v>
                </c:pt>
                <c:pt idx="5">
                  <c:v>327</c:v>
                </c:pt>
                <c:pt idx="6">
                  <c:v>308</c:v>
                </c:pt>
                <c:pt idx="7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6-4567-8A59-AD0CB0C8C418}"/>
            </c:ext>
          </c:extLst>
        </c:ser>
        <c:ser>
          <c:idx val="1"/>
          <c:order val="1"/>
          <c:tx>
            <c:strRef>
              <c:f>Kön!$A$6</c:f>
              <c:strCache>
                <c:ptCount val="1"/>
                <c:pt idx="0">
                  <c:v>Kvinnor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Kön!$B$6:$I$6</c:f>
              <c:numCache>
                <c:formatCode>0</c:formatCode>
                <c:ptCount val="8"/>
                <c:pt idx="0">
                  <c:v>271</c:v>
                </c:pt>
                <c:pt idx="1">
                  <c:v>261</c:v>
                </c:pt>
                <c:pt idx="2">
                  <c:v>233</c:v>
                </c:pt>
                <c:pt idx="3">
                  <c:v>259</c:v>
                </c:pt>
                <c:pt idx="4">
                  <c:v>234</c:v>
                </c:pt>
                <c:pt idx="5">
                  <c:v>227</c:v>
                </c:pt>
                <c:pt idx="6">
                  <c:v>205</c:v>
                </c:pt>
                <c:pt idx="7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6-4567-8A59-AD0CB0C8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914936"/>
        <c:axId val="1"/>
      </c:lineChart>
      <c:catAx>
        <c:axId val="48091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2478692972365E-3"/>
              <c:y val="0.1014495047415555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80914936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2974974195641282"/>
          <c:y val="0.39534155575685787"/>
          <c:w val="0.1557210180188151"/>
          <c:h val="0.26434905813764431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Kommunalvalskandidater efter region 1995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4957783205515795E-3"/>
          <c:y val="1.97628562761313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69183952743007859"/>
          <c:h val="0.65270499479022404"/>
        </c:manualLayout>
      </c:layout>
      <c:lineChart>
        <c:grouping val="standard"/>
        <c:varyColors val="0"/>
        <c:ser>
          <c:idx val="0"/>
          <c:order val="0"/>
          <c:tx>
            <c:strRef>
              <c:f>Kommun!$A$22</c:f>
              <c:strCache>
                <c:ptCount val="1"/>
                <c:pt idx="0">
                  <c:v>  Landsbygden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Kommun!$B$4:$I$4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Kommun!$B$22:$I$22</c:f>
              <c:numCache>
                <c:formatCode>0</c:formatCode>
                <c:ptCount val="8"/>
                <c:pt idx="0">
                  <c:v>419</c:v>
                </c:pt>
                <c:pt idx="1">
                  <c:v>379</c:v>
                </c:pt>
                <c:pt idx="2">
                  <c:v>352</c:v>
                </c:pt>
                <c:pt idx="3">
                  <c:v>348</c:v>
                </c:pt>
                <c:pt idx="4">
                  <c:v>318</c:v>
                </c:pt>
                <c:pt idx="5">
                  <c:v>332</c:v>
                </c:pt>
                <c:pt idx="6">
                  <c:v>303</c:v>
                </c:pt>
                <c:pt idx="7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4-4158-8821-621A7269537C}"/>
            </c:ext>
          </c:extLst>
        </c:ser>
        <c:ser>
          <c:idx val="1"/>
          <c:order val="1"/>
          <c:tx>
            <c:strRef>
              <c:f>Kommun!$A$20</c:f>
              <c:strCache>
                <c:ptCount val="1"/>
                <c:pt idx="0">
                  <c:v>Mariehamn</c:v>
                </c:pt>
              </c:strCache>
            </c:strRef>
          </c:tx>
          <c:spPr>
            <a:ln w="444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Kommun!$B$4:$I$4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Kommun!$B$20:$I$20</c:f>
              <c:numCache>
                <c:formatCode>General</c:formatCode>
                <c:ptCount val="8"/>
                <c:pt idx="0">
                  <c:v>125</c:v>
                </c:pt>
                <c:pt idx="1">
                  <c:v>139</c:v>
                </c:pt>
                <c:pt idx="2">
                  <c:v>134</c:v>
                </c:pt>
                <c:pt idx="3">
                  <c:v>139</c:v>
                </c:pt>
                <c:pt idx="4">
                  <c:v>127</c:v>
                </c:pt>
                <c:pt idx="5">
                  <c:v>126</c:v>
                </c:pt>
                <c:pt idx="6">
                  <c:v>110</c:v>
                </c:pt>
                <c:pt idx="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4-4158-8821-621A7269537C}"/>
            </c:ext>
          </c:extLst>
        </c:ser>
        <c:ser>
          <c:idx val="2"/>
          <c:order val="2"/>
          <c:tx>
            <c:strRef>
              <c:f>Kommun!$A$23</c:f>
              <c:strCache>
                <c:ptCount val="1"/>
                <c:pt idx="0">
                  <c:v>  Skärgården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Kommun!$B$4:$I$4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Kommun!$B$23:$I$23</c:f>
              <c:numCache>
                <c:formatCode>0</c:formatCode>
                <c:ptCount val="8"/>
                <c:pt idx="0">
                  <c:v>118</c:v>
                </c:pt>
                <c:pt idx="1">
                  <c:v>111</c:v>
                </c:pt>
                <c:pt idx="2">
                  <c:v>102</c:v>
                </c:pt>
                <c:pt idx="3">
                  <c:v>116</c:v>
                </c:pt>
                <c:pt idx="4">
                  <c:v>108</c:v>
                </c:pt>
                <c:pt idx="5">
                  <c:v>96</c:v>
                </c:pt>
                <c:pt idx="6">
                  <c:v>100</c:v>
                </c:pt>
                <c:pt idx="7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4-4158-8821-621A72695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632568"/>
        <c:axId val="1"/>
      </c:lineChart>
      <c:catAx>
        <c:axId val="47063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068738029367953E-3"/>
              <c:y val="0.1148498397499307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70632568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6341492020655766"/>
          <c:y val="0.27364169931019927"/>
          <c:w val="0.23658507979344234"/>
          <c:h val="0.5360265896411189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Kommunalvalskandidater efter politisk gruppering 1995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4957783205515795E-3"/>
          <c:y val="1.97628562761313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19684168109691683"/>
          <c:w val="0.69183952743007859"/>
          <c:h val="0.70803018917241156"/>
        </c:manualLayout>
      </c:layout>
      <c:lineChart>
        <c:grouping val="standard"/>
        <c:varyColors val="0"/>
        <c:ser>
          <c:idx val="6"/>
          <c:order val="0"/>
          <c:tx>
            <c:strRef>
              <c:f>'Politisk gruppering'!$A$14</c:f>
              <c:strCache>
                <c:ptCount val="1"/>
                <c:pt idx="0">
                  <c:v>Övriga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'Politisk gruppering'!$B$14:$I$14</c:f>
              <c:numCache>
                <c:formatCode>General</c:formatCode>
                <c:ptCount val="8"/>
                <c:pt idx="0">
                  <c:v>145</c:v>
                </c:pt>
                <c:pt idx="1">
                  <c:v>124</c:v>
                </c:pt>
                <c:pt idx="2">
                  <c:v>125</c:v>
                </c:pt>
                <c:pt idx="3">
                  <c:v>167</c:v>
                </c:pt>
                <c:pt idx="4">
                  <c:v>144</c:v>
                </c:pt>
                <c:pt idx="5">
                  <c:v>141</c:v>
                </c:pt>
                <c:pt idx="6">
                  <c:v>144</c:v>
                </c:pt>
                <c:pt idx="7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612-443F-B804-9BBA4F81C9AD}"/>
            </c:ext>
          </c:extLst>
        </c:ser>
        <c:ser>
          <c:idx val="0"/>
          <c:order val="1"/>
          <c:tx>
            <c:strRef>
              <c:f>'Politisk gruppering'!$A$6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'Politisk gruppering'!$B$4:$I$4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'Politisk gruppering'!$B$6:$I$6</c:f>
              <c:numCache>
                <c:formatCode>General</c:formatCode>
                <c:ptCount val="8"/>
                <c:pt idx="0">
                  <c:v>165</c:v>
                </c:pt>
                <c:pt idx="1">
                  <c:v>166</c:v>
                </c:pt>
                <c:pt idx="2">
                  <c:v>122</c:v>
                </c:pt>
                <c:pt idx="3">
                  <c:v>100</c:v>
                </c:pt>
                <c:pt idx="4">
                  <c:v>83</c:v>
                </c:pt>
                <c:pt idx="5">
                  <c:v>90</c:v>
                </c:pt>
                <c:pt idx="6">
                  <c:v>102</c:v>
                </c:pt>
                <c:pt idx="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12-443F-B804-9BBA4F81C9AD}"/>
            </c:ext>
          </c:extLst>
        </c:ser>
        <c:ser>
          <c:idx val="1"/>
          <c:order val="2"/>
          <c:tx>
            <c:strRef>
              <c:f>'Politisk gruppering'!$A$7</c:f>
              <c:strCache>
                <c:ptCount val="1"/>
                <c:pt idx="0">
                  <c:v>L</c:v>
                </c:pt>
              </c:strCache>
            </c:strRef>
          </c:tx>
          <c:spPr>
            <a:ln w="349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'Politisk gruppering'!$B$4:$I$4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'Politisk gruppering'!$B$7:$I$7</c:f>
              <c:numCache>
                <c:formatCode>General</c:formatCode>
                <c:ptCount val="8"/>
                <c:pt idx="0">
                  <c:v>138</c:v>
                </c:pt>
                <c:pt idx="1">
                  <c:v>140</c:v>
                </c:pt>
                <c:pt idx="2">
                  <c:v>133</c:v>
                </c:pt>
                <c:pt idx="3">
                  <c:v>119</c:v>
                </c:pt>
                <c:pt idx="4">
                  <c:v>121</c:v>
                </c:pt>
                <c:pt idx="5">
                  <c:v>95</c:v>
                </c:pt>
                <c:pt idx="6">
                  <c:v>67</c:v>
                </c:pt>
                <c:pt idx="7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2-443F-B804-9BBA4F81C9AD}"/>
            </c:ext>
          </c:extLst>
        </c:ser>
        <c:ser>
          <c:idx val="2"/>
          <c:order val="3"/>
          <c:tx>
            <c:strRef>
              <c:f>'Politisk gruppering'!$A$8</c:f>
              <c:strCache>
                <c:ptCount val="1"/>
                <c:pt idx="0">
                  <c:v>FS/M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'Politisk gruppering'!$B$4:$I$4</c:f>
              <c:numCache>
                <c:formatCode>General</c:formatCode>
                <c:ptCount val="8"/>
                <c:pt idx="0">
                  <c:v>1995</c:v>
                </c:pt>
                <c:pt idx="1">
                  <c:v>1999</c:v>
                </c:pt>
                <c:pt idx="2">
                  <c:v>2003</c:v>
                </c:pt>
                <c:pt idx="3">
                  <c:v>2007</c:v>
                </c:pt>
                <c:pt idx="4">
                  <c:v>2011</c:v>
                </c:pt>
                <c:pt idx="5">
                  <c:v>2015</c:v>
                </c:pt>
                <c:pt idx="6">
                  <c:v>2019</c:v>
                </c:pt>
                <c:pt idx="7">
                  <c:v>2023</c:v>
                </c:pt>
              </c:numCache>
            </c:numRef>
          </c:cat>
          <c:val>
            <c:numRef>
              <c:f>'Politisk gruppering'!$B$8:$I$8</c:f>
              <c:numCache>
                <c:formatCode>General</c:formatCode>
                <c:ptCount val="8"/>
                <c:pt idx="0">
                  <c:v>78</c:v>
                </c:pt>
                <c:pt idx="1">
                  <c:v>70</c:v>
                </c:pt>
                <c:pt idx="2">
                  <c:v>43</c:v>
                </c:pt>
                <c:pt idx="3">
                  <c:v>40</c:v>
                </c:pt>
                <c:pt idx="4">
                  <c:v>37</c:v>
                </c:pt>
                <c:pt idx="5">
                  <c:v>76</c:v>
                </c:pt>
                <c:pt idx="6">
                  <c:v>61</c:v>
                </c:pt>
                <c:pt idx="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12-443F-B804-9BBA4F81C9AD}"/>
            </c:ext>
          </c:extLst>
        </c:ser>
        <c:ser>
          <c:idx val="3"/>
          <c:order val="4"/>
          <c:tx>
            <c:strRef>
              <c:f>'Politisk gruppering'!$A$9</c:f>
              <c:strCache>
                <c:ptCount val="1"/>
                <c:pt idx="0">
                  <c:v>Ob</c:v>
                </c:pt>
              </c:strCache>
            </c:strRef>
          </c:tx>
          <c:spPr>
            <a:ln w="3810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'Politisk gruppering'!$B$9:$I$9</c:f>
              <c:numCache>
                <c:formatCode>General</c:formatCode>
                <c:ptCount val="8"/>
                <c:pt idx="0">
                  <c:v>81</c:v>
                </c:pt>
                <c:pt idx="1">
                  <c:v>73</c:v>
                </c:pt>
                <c:pt idx="2">
                  <c:v>84</c:v>
                </c:pt>
                <c:pt idx="3">
                  <c:v>73</c:v>
                </c:pt>
                <c:pt idx="4">
                  <c:v>72</c:v>
                </c:pt>
                <c:pt idx="5">
                  <c:v>45</c:v>
                </c:pt>
                <c:pt idx="6">
                  <c:v>57</c:v>
                </c:pt>
                <c:pt idx="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612-443F-B804-9BBA4F81C9AD}"/>
            </c:ext>
          </c:extLst>
        </c:ser>
        <c:ser>
          <c:idx val="4"/>
          <c:order val="5"/>
          <c:tx>
            <c:strRef>
              <c:f>'Politisk gruppering'!$A$10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'Politisk gruppering'!$B$10:$I$10</c:f>
              <c:numCache>
                <c:formatCode>General</c:formatCode>
                <c:ptCount val="8"/>
                <c:pt idx="0">
                  <c:v>55</c:v>
                </c:pt>
                <c:pt idx="1">
                  <c:v>56</c:v>
                </c:pt>
                <c:pt idx="2">
                  <c:v>74</c:v>
                </c:pt>
                <c:pt idx="3">
                  <c:v>93</c:v>
                </c:pt>
                <c:pt idx="4">
                  <c:v>71</c:v>
                </c:pt>
                <c:pt idx="5">
                  <c:v>74</c:v>
                </c:pt>
                <c:pt idx="6">
                  <c:v>47</c:v>
                </c:pt>
                <c:pt idx="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612-443F-B804-9BBA4F81C9AD}"/>
            </c:ext>
          </c:extLst>
        </c:ser>
        <c:ser>
          <c:idx val="5"/>
          <c:order val="6"/>
          <c:tx>
            <c:strRef>
              <c:f>'Politisk gruppering'!$A$11</c:f>
              <c:strCache>
                <c:ptCount val="1"/>
                <c:pt idx="0">
                  <c:v>ÅF</c:v>
                </c:pt>
              </c:strCache>
            </c:strRef>
          </c:tx>
          <c:spPr>
            <a:ln w="2540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'Politisk gruppering'!$B$11:$I$11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11</c:v>
                </c:pt>
                <c:pt idx="4">
                  <c:v>25</c:v>
                </c:pt>
                <c:pt idx="5">
                  <c:v>27</c:v>
                </c:pt>
                <c:pt idx="6">
                  <c:v>19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612-443F-B804-9BBA4F81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632568"/>
        <c:axId val="1"/>
      </c:lineChart>
      <c:catAx>
        <c:axId val="47063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4979190507912E-3"/>
              <c:y val="0.1014495047415555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7063256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8206302883468237"/>
          <c:y val="0.24069700830964599"/>
          <c:w val="0.11918451627113044"/>
          <c:h val="0.67395824484595024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Kommunalvalskandidater efter kön och politisk gruppering 2007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0"/>
          <c:y val="1.111037590889374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462397884860969"/>
          <c:y val="5.827956989247312E-2"/>
          <c:w val="0.82405585609867227"/>
          <c:h val="0.861239449385373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DiaUnderlag!$B$5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DiaUnderlag!$A$6:$A$58</c:f>
              <c:strCache>
                <c:ptCount val="53"/>
                <c:pt idx="0">
                  <c:v>C 2007</c:v>
                </c:pt>
                <c:pt idx="1">
                  <c:v>C 2011</c:v>
                </c:pt>
                <c:pt idx="2">
                  <c:v>C 2015</c:v>
                </c:pt>
                <c:pt idx="3">
                  <c:v>C 2019</c:v>
                </c:pt>
                <c:pt idx="4">
                  <c:v>C 2023</c:v>
                </c:pt>
                <c:pt idx="6">
                  <c:v>L 2007</c:v>
                </c:pt>
                <c:pt idx="7">
                  <c:v>L 2011</c:v>
                </c:pt>
                <c:pt idx="8">
                  <c:v>L 2015</c:v>
                </c:pt>
                <c:pt idx="9">
                  <c:v>L 2019</c:v>
                </c:pt>
                <c:pt idx="10">
                  <c:v>L 2023</c:v>
                </c:pt>
                <c:pt idx="12">
                  <c:v>M 2007</c:v>
                </c:pt>
                <c:pt idx="13">
                  <c:v>M 2011</c:v>
                </c:pt>
                <c:pt idx="14">
                  <c:v>M 2015</c:v>
                </c:pt>
                <c:pt idx="15">
                  <c:v>M 2019</c:v>
                </c:pt>
                <c:pt idx="16">
                  <c:v>M 2023</c:v>
                </c:pt>
                <c:pt idx="18">
                  <c:v>Ob 2007</c:v>
                </c:pt>
                <c:pt idx="19">
                  <c:v>Ob 2011</c:v>
                </c:pt>
                <c:pt idx="20">
                  <c:v>Ob 2015</c:v>
                </c:pt>
                <c:pt idx="21">
                  <c:v>Ob 2019</c:v>
                </c:pt>
                <c:pt idx="22">
                  <c:v>Ob 2023</c:v>
                </c:pt>
                <c:pt idx="24">
                  <c:v>S 2007</c:v>
                </c:pt>
                <c:pt idx="25">
                  <c:v>S 2011</c:v>
                </c:pt>
                <c:pt idx="26">
                  <c:v>S 2015</c:v>
                </c:pt>
                <c:pt idx="27">
                  <c:v>S 2019</c:v>
                </c:pt>
                <c:pt idx="28">
                  <c:v>S 2023</c:v>
                </c:pt>
                <c:pt idx="30">
                  <c:v>ÅF 2007</c:v>
                </c:pt>
                <c:pt idx="31">
                  <c:v>ÅF 2011</c:v>
                </c:pt>
                <c:pt idx="32">
                  <c:v>ÅF 2015</c:v>
                </c:pt>
                <c:pt idx="33">
                  <c:v>ÅF 2019</c:v>
                </c:pt>
                <c:pt idx="34">
                  <c:v>ÅF 2023</c:v>
                </c:pt>
                <c:pt idx="36">
                  <c:v>HI 2007</c:v>
                </c:pt>
                <c:pt idx="37">
                  <c:v>HI 2011</c:v>
                </c:pt>
                <c:pt idx="38">
                  <c:v>HI 2015</c:v>
                </c:pt>
                <c:pt idx="39">
                  <c:v>HI 2019</c:v>
                </c:pt>
                <c:pt idx="40">
                  <c:v>HI 2023</c:v>
                </c:pt>
                <c:pt idx="42">
                  <c:v>ÅD 2007</c:v>
                </c:pt>
                <c:pt idx="43">
                  <c:v>ÅD 2011</c:v>
                </c:pt>
                <c:pt idx="44">
                  <c:v>ÅD 2015</c:v>
                </c:pt>
                <c:pt idx="45">
                  <c:v>ÅD 2019</c:v>
                </c:pt>
                <c:pt idx="46">
                  <c:v>ÅD 2023</c:v>
                </c:pt>
                <c:pt idx="48">
                  <c:v>Övr 2007</c:v>
                </c:pt>
                <c:pt idx="49">
                  <c:v>Övr 2011</c:v>
                </c:pt>
                <c:pt idx="50">
                  <c:v>Övr 2015</c:v>
                </c:pt>
                <c:pt idx="51">
                  <c:v>Övr 2019</c:v>
                </c:pt>
                <c:pt idx="52">
                  <c:v>Övr 2023</c:v>
                </c:pt>
              </c:strCache>
            </c:strRef>
          </c:cat>
          <c:val>
            <c:numRef>
              <c:f>DiaUnderlag!$B$6:$B$58</c:f>
              <c:numCache>
                <c:formatCode>0</c:formatCode>
                <c:ptCount val="53"/>
                <c:pt idx="0">
                  <c:v>35.964912280701753</c:v>
                </c:pt>
                <c:pt idx="1">
                  <c:v>33.734939759036145</c:v>
                </c:pt>
                <c:pt idx="2">
                  <c:v>34.444444444444443</c:v>
                </c:pt>
                <c:pt idx="3">
                  <c:v>31.372549019607842</c:v>
                </c:pt>
                <c:pt idx="4">
                  <c:v>32.467532467532465</c:v>
                </c:pt>
                <c:pt idx="6">
                  <c:v>40.769230769230766</c:v>
                </c:pt>
                <c:pt idx="7">
                  <c:v>45.454545454545453</c:v>
                </c:pt>
                <c:pt idx="8">
                  <c:v>48.421052631578945</c:v>
                </c:pt>
                <c:pt idx="9">
                  <c:v>47.761194029850742</c:v>
                </c:pt>
                <c:pt idx="10">
                  <c:v>42.857142857142854</c:v>
                </c:pt>
                <c:pt idx="12">
                  <c:v>42.553191489361701</c:v>
                </c:pt>
                <c:pt idx="13">
                  <c:v>37.837837837837839</c:v>
                </c:pt>
                <c:pt idx="14">
                  <c:v>34.210526315789473</c:v>
                </c:pt>
                <c:pt idx="15">
                  <c:v>39.344262295081968</c:v>
                </c:pt>
                <c:pt idx="16">
                  <c:v>37.735849056603776</c:v>
                </c:pt>
                <c:pt idx="18">
                  <c:v>36.986301369863014</c:v>
                </c:pt>
                <c:pt idx="19">
                  <c:v>37.142857142857146</c:v>
                </c:pt>
                <c:pt idx="20">
                  <c:v>37.777777777777779</c:v>
                </c:pt>
                <c:pt idx="21">
                  <c:v>31.578947368421051</c:v>
                </c:pt>
                <c:pt idx="22">
                  <c:v>32.075471698113205</c:v>
                </c:pt>
                <c:pt idx="24">
                  <c:v>52.688172043010752</c:v>
                </c:pt>
                <c:pt idx="25">
                  <c:v>47.945205479452049</c:v>
                </c:pt>
                <c:pt idx="26">
                  <c:v>51.351351351351347</c:v>
                </c:pt>
                <c:pt idx="27">
                  <c:v>59.574468085106382</c:v>
                </c:pt>
                <c:pt idx="28">
                  <c:v>61.702127659574465</c:v>
                </c:pt>
                <c:pt idx="30">
                  <c:v>27.27272727272727</c:v>
                </c:pt>
                <c:pt idx="31">
                  <c:v>36</c:v>
                </c:pt>
                <c:pt idx="32">
                  <c:v>33.333333333333329</c:v>
                </c:pt>
                <c:pt idx="33">
                  <c:v>26.315789473684209</c:v>
                </c:pt>
                <c:pt idx="34">
                  <c:v>45.454545454545453</c:v>
                </c:pt>
                <c:pt idx="38">
                  <c:v>50</c:v>
                </c:pt>
                <c:pt idx="39">
                  <c:v>20</c:v>
                </c:pt>
                <c:pt idx="40">
                  <c:v>41.17647058823529</c:v>
                </c:pt>
                <c:pt idx="44">
                  <c:v>0</c:v>
                </c:pt>
                <c:pt idx="45">
                  <c:v>9.0909090909090917</c:v>
                </c:pt>
                <c:pt idx="48">
                  <c:v>48.888888888888886</c:v>
                </c:pt>
                <c:pt idx="49">
                  <c:v>46.527777777777779</c:v>
                </c:pt>
                <c:pt idx="50">
                  <c:v>40.816326530612244</c:v>
                </c:pt>
                <c:pt idx="51">
                  <c:v>44.444444444444443</c:v>
                </c:pt>
                <c:pt idx="52">
                  <c:v>44.444444444444443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5-4E26-82C0-E8F1172F4C1D}"/>
            </c:ext>
          </c:extLst>
        </c:ser>
        <c:ser>
          <c:idx val="1"/>
          <c:order val="1"/>
          <c:tx>
            <c:strRef>
              <c:f>DiaUnderlag!$C$5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DiaUnderlag!$A$6:$A$58</c:f>
              <c:strCache>
                <c:ptCount val="53"/>
                <c:pt idx="0">
                  <c:v>C 2007</c:v>
                </c:pt>
                <c:pt idx="1">
                  <c:v>C 2011</c:v>
                </c:pt>
                <c:pt idx="2">
                  <c:v>C 2015</c:v>
                </c:pt>
                <c:pt idx="3">
                  <c:v>C 2019</c:v>
                </c:pt>
                <c:pt idx="4">
                  <c:v>C 2023</c:v>
                </c:pt>
                <c:pt idx="6">
                  <c:v>L 2007</c:v>
                </c:pt>
                <c:pt idx="7">
                  <c:v>L 2011</c:v>
                </c:pt>
                <c:pt idx="8">
                  <c:v>L 2015</c:v>
                </c:pt>
                <c:pt idx="9">
                  <c:v>L 2019</c:v>
                </c:pt>
                <c:pt idx="10">
                  <c:v>L 2023</c:v>
                </c:pt>
                <c:pt idx="12">
                  <c:v>M 2007</c:v>
                </c:pt>
                <c:pt idx="13">
                  <c:v>M 2011</c:v>
                </c:pt>
                <c:pt idx="14">
                  <c:v>M 2015</c:v>
                </c:pt>
                <c:pt idx="15">
                  <c:v>M 2019</c:v>
                </c:pt>
                <c:pt idx="16">
                  <c:v>M 2023</c:v>
                </c:pt>
                <c:pt idx="18">
                  <c:v>Ob 2007</c:v>
                </c:pt>
                <c:pt idx="19">
                  <c:v>Ob 2011</c:v>
                </c:pt>
                <c:pt idx="20">
                  <c:v>Ob 2015</c:v>
                </c:pt>
                <c:pt idx="21">
                  <c:v>Ob 2019</c:v>
                </c:pt>
                <c:pt idx="22">
                  <c:v>Ob 2023</c:v>
                </c:pt>
                <c:pt idx="24">
                  <c:v>S 2007</c:v>
                </c:pt>
                <c:pt idx="25">
                  <c:v>S 2011</c:v>
                </c:pt>
                <c:pt idx="26">
                  <c:v>S 2015</c:v>
                </c:pt>
                <c:pt idx="27">
                  <c:v>S 2019</c:v>
                </c:pt>
                <c:pt idx="28">
                  <c:v>S 2023</c:v>
                </c:pt>
                <c:pt idx="30">
                  <c:v>ÅF 2007</c:v>
                </c:pt>
                <c:pt idx="31">
                  <c:v>ÅF 2011</c:v>
                </c:pt>
                <c:pt idx="32">
                  <c:v>ÅF 2015</c:v>
                </c:pt>
                <c:pt idx="33">
                  <c:v>ÅF 2019</c:v>
                </c:pt>
                <c:pt idx="34">
                  <c:v>ÅF 2023</c:v>
                </c:pt>
                <c:pt idx="36">
                  <c:v>HI 2007</c:v>
                </c:pt>
                <c:pt idx="37">
                  <c:v>HI 2011</c:v>
                </c:pt>
                <c:pt idx="38">
                  <c:v>HI 2015</c:v>
                </c:pt>
                <c:pt idx="39">
                  <c:v>HI 2019</c:v>
                </c:pt>
                <c:pt idx="40">
                  <c:v>HI 2023</c:v>
                </c:pt>
                <c:pt idx="42">
                  <c:v>ÅD 2007</c:v>
                </c:pt>
                <c:pt idx="43">
                  <c:v>ÅD 2011</c:v>
                </c:pt>
                <c:pt idx="44">
                  <c:v>ÅD 2015</c:v>
                </c:pt>
                <c:pt idx="45">
                  <c:v>ÅD 2019</c:v>
                </c:pt>
                <c:pt idx="46">
                  <c:v>ÅD 2023</c:v>
                </c:pt>
                <c:pt idx="48">
                  <c:v>Övr 2007</c:v>
                </c:pt>
                <c:pt idx="49">
                  <c:v>Övr 2011</c:v>
                </c:pt>
                <c:pt idx="50">
                  <c:v>Övr 2015</c:v>
                </c:pt>
                <c:pt idx="51">
                  <c:v>Övr 2019</c:v>
                </c:pt>
                <c:pt idx="52">
                  <c:v>Övr 2023</c:v>
                </c:pt>
              </c:strCache>
            </c:strRef>
          </c:cat>
          <c:val>
            <c:numRef>
              <c:f>DiaUnderlag!$C$6:$C$58</c:f>
              <c:numCache>
                <c:formatCode>0</c:formatCode>
                <c:ptCount val="53"/>
                <c:pt idx="0">
                  <c:v>64.035087719298247</c:v>
                </c:pt>
                <c:pt idx="1">
                  <c:v>66.265060240963862</c:v>
                </c:pt>
                <c:pt idx="2">
                  <c:v>65.555555555555557</c:v>
                </c:pt>
                <c:pt idx="3">
                  <c:v>68.627450980392155</c:v>
                </c:pt>
                <c:pt idx="4">
                  <c:v>67.532467532467535</c:v>
                </c:pt>
                <c:pt idx="6">
                  <c:v>59.230769230769234</c:v>
                </c:pt>
                <c:pt idx="7">
                  <c:v>54.54545454545454</c:v>
                </c:pt>
                <c:pt idx="8">
                  <c:v>51.578947368421055</c:v>
                </c:pt>
                <c:pt idx="9">
                  <c:v>52.238805970149251</c:v>
                </c:pt>
                <c:pt idx="10">
                  <c:v>57.142857142857139</c:v>
                </c:pt>
                <c:pt idx="12">
                  <c:v>57.446808510638306</c:v>
                </c:pt>
                <c:pt idx="13">
                  <c:v>62.162162162162161</c:v>
                </c:pt>
                <c:pt idx="14">
                  <c:v>65.789473684210535</c:v>
                </c:pt>
                <c:pt idx="15">
                  <c:v>60.655737704918032</c:v>
                </c:pt>
                <c:pt idx="16">
                  <c:v>62.264150943396224</c:v>
                </c:pt>
                <c:pt idx="18">
                  <c:v>63.013698630136986</c:v>
                </c:pt>
                <c:pt idx="19">
                  <c:v>62.857142857142854</c:v>
                </c:pt>
                <c:pt idx="20">
                  <c:v>62.222222222222221</c:v>
                </c:pt>
                <c:pt idx="21">
                  <c:v>68.421052631578945</c:v>
                </c:pt>
                <c:pt idx="22">
                  <c:v>67.924528301886795</c:v>
                </c:pt>
                <c:pt idx="24">
                  <c:v>47.311827956989248</c:v>
                </c:pt>
                <c:pt idx="25">
                  <c:v>52.054794520547944</c:v>
                </c:pt>
                <c:pt idx="26">
                  <c:v>48.648648648648653</c:v>
                </c:pt>
                <c:pt idx="27">
                  <c:v>40.425531914893611</c:v>
                </c:pt>
                <c:pt idx="28">
                  <c:v>38.297872340425535</c:v>
                </c:pt>
                <c:pt idx="30">
                  <c:v>72.727272727272734</c:v>
                </c:pt>
                <c:pt idx="31">
                  <c:v>64</c:v>
                </c:pt>
                <c:pt idx="32">
                  <c:v>66.666666666666657</c:v>
                </c:pt>
                <c:pt idx="33">
                  <c:v>73.68421052631578</c:v>
                </c:pt>
                <c:pt idx="34">
                  <c:v>54.54545454545454</c:v>
                </c:pt>
                <c:pt idx="38">
                  <c:v>50</c:v>
                </c:pt>
                <c:pt idx="39">
                  <c:v>80</c:v>
                </c:pt>
                <c:pt idx="40">
                  <c:v>58.82352941176471</c:v>
                </c:pt>
                <c:pt idx="44">
                  <c:v>100</c:v>
                </c:pt>
                <c:pt idx="45">
                  <c:v>90.909090909090907</c:v>
                </c:pt>
                <c:pt idx="48">
                  <c:v>51.111111111111107</c:v>
                </c:pt>
                <c:pt idx="49">
                  <c:v>53.472222222222221</c:v>
                </c:pt>
                <c:pt idx="50">
                  <c:v>59.183673469387756</c:v>
                </c:pt>
                <c:pt idx="51">
                  <c:v>55.555555555555557</c:v>
                </c:pt>
                <c:pt idx="52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5-4E26-82C0-E8F1172F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88464007"/>
        <c:axId val="1"/>
      </c:barChart>
      <c:catAx>
        <c:axId val="884640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88462329662666705"/>
              <c:y val="0.9471451068616423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1"/>
        <c:majorTickMark val="none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88464007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9339221896155968"/>
          <c:y val="0.95000158313544136"/>
          <c:w val="0.25659469985606637"/>
          <c:h val="4.9751114444027827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133350</xdr:rowOff>
    </xdr:from>
    <xdr:to>
      <xdr:col>8</xdr:col>
      <xdr:colOff>152400</xdr:colOff>
      <xdr:row>29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9483BFE-B49E-4A38-95AA-550294CB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66675</xdr:rowOff>
    </xdr:from>
    <xdr:to>
      <xdr:col>9</xdr:col>
      <xdr:colOff>295275</xdr:colOff>
      <xdr:row>39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33FF4DE-7D62-462F-9905-734ECB87E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114300</xdr:rowOff>
    </xdr:from>
    <xdr:to>
      <xdr:col>9</xdr:col>
      <xdr:colOff>295275</xdr:colOff>
      <xdr:row>33</xdr:row>
      <xdr:rowOff>123825</xdr:rowOff>
    </xdr:to>
    <xdr:graphicFrame macro="">
      <xdr:nvGraphicFramePr>
        <xdr:cNvPr id="1139" name="Chart 1">
          <a:extLst>
            <a:ext uri="{FF2B5EF4-FFF2-40B4-BE49-F238E27FC236}">
              <a16:creationId xmlns:a16="http://schemas.microsoft.com/office/drawing/2014/main" id="{2DBE53FC-DFD4-471A-A391-4F4C47BB3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17</xdr:row>
      <xdr:rowOff>142875</xdr:rowOff>
    </xdr:from>
    <xdr:to>
      <xdr:col>16</xdr:col>
      <xdr:colOff>314326</xdr:colOff>
      <xdr:row>57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81607F-A264-45FF-816B-35E8F5F87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showGridLines="0" zoomScaleNormal="100" workbookViewId="0">
      <selection activeCell="T32" sqref="T32"/>
    </sheetView>
  </sheetViews>
  <sheetFormatPr defaultRowHeight="12" x14ac:dyDescent="0.2"/>
  <cols>
    <col min="1" max="1" width="12.5703125" style="1" customWidth="1"/>
    <col min="2" max="9" width="8.140625" style="1" customWidth="1"/>
    <col min="10" max="10" width="1" style="1" customWidth="1"/>
    <col min="11" max="12" width="6.85546875" style="1" customWidth="1"/>
    <col min="13" max="24" width="5.42578125" style="1" customWidth="1"/>
    <col min="25" max="16384" width="9.140625" style="1"/>
  </cols>
  <sheetData>
    <row r="1" spans="1:25" x14ac:dyDescent="0.2">
      <c r="A1" s="1" t="s">
        <v>3</v>
      </c>
    </row>
    <row r="3" spans="1:25" ht="15.75" thickBot="1" x14ac:dyDescent="0.3">
      <c r="A3" s="8" t="s">
        <v>80</v>
      </c>
      <c r="B3" s="10"/>
      <c r="C3" s="9"/>
      <c r="D3" s="10"/>
      <c r="E3" s="9"/>
      <c r="F3" s="10"/>
      <c r="G3" s="9"/>
      <c r="H3" s="9"/>
      <c r="I3" s="9"/>
    </row>
    <row r="4" spans="1:25" ht="14.25" x14ac:dyDescent="0.2">
      <c r="A4" s="2" t="s">
        <v>35</v>
      </c>
      <c r="B4" s="4">
        <v>1995</v>
      </c>
      <c r="C4" s="3">
        <v>1999</v>
      </c>
      <c r="D4" s="4">
        <v>2003</v>
      </c>
      <c r="E4" s="3">
        <v>2007</v>
      </c>
      <c r="F4" s="4">
        <v>2011</v>
      </c>
      <c r="G4" s="3">
        <v>2015</v>
      </c>
      <c r="H4" s="3">
        <v>2019</v>
      </c>
      <c r="I4" s="3">
        <v>2023</v>
      </c>
      <c r="J4" s="35" t="s">
        <v>95</v>
      </c>
    </row>
    <row r="5" spans="1:25" x14ac:dyDescent="0.2">
      <c r="A5" s="16" t="s">
        <v>2</v>
      </c>
      <c r="B5" s="14">
        <f t="shared" ref="B5:I5" si="0">SUM(B6:B7)</f>
        <v>662</v>
      </c>
      <c r="C5" s="14">
        <f t="shared" si="0"/>
        <v>629</v>
      </c>
      <c r="D5" s="14">
        <f t="shared" si="0"/>
        <v>588</v>
      </c>
      <c r="E5" s="14">
        <f t="shared" si="0"/>
        <v>603</v>
      </c>
      <c r="F5" s="14">
        <f t="shared" si="0"/>
        <v>553</v>
      </c>
      <c r="G5" s="14">
        <f t="shared" si="0"/>
        <v>554</v>
      </c>
      <c r="H5" s="14">
        <f t="shared" si="0"/>
        <v>513</v>
      </c>
      <c r="I5" s="14">
        <f t="shared" si="0"/>
        <v>458</v>
      </c>
    </row>
    <row r="6" spans="1:25" x14ac:dyDescent="0.2">
      <c r="A6" s="1" t="s">
        <v>0</v>
      </c>
      <c r="B6" s="11">
        <v>271</v>
      </c>
      <c r="C6" s="11">
        <v>261</v>
      </c>
      <c r="D6" s="11">
        <v>233</v>
      </c>
      <c r="E6" s="11">
        <v>259</v>
      </c>
      <c r="F6" s="11">
        <v>234</v>
      </c>
      <c r="G6" s="11">
        <v>227</v>
      </c>
      <c r="H6" s="11">
        <v>205</v>
      </c>
      <c r="I6" s="11">
        <v>191</v>
      </c>
    </row>
    <row r="7" spans="1:25" x14ac:dyDescent="0.2">
      <c r="A7" s="1" t="s">
        <v>1</v>
      </c>
      <c r="B7" s="11">
        <v>391</v>
      </c>
      <c r="C7" s="11">
        <v>368</v>
      </c>
      <c r="D7" s="11">
        <v>355</v>
      </c>
      <c r="E7" s="11">
        <v>344</v>
      </c>
      <c r="F7" s="11">
        <v>319</v>
      </c>
      <c r="G7" s="11">
        <v>327</v>
      </c>
      <c r="H7" s="11">
        <v>308</v>
      </c>
      <c r="I7" s="11">
        <v>267</v>
      </c>
    </row>
    <row r="8" spans="1:25" x14ac:dyDescent="0.2">
      <c r="A8" s="16" t="s">
        <v>30</v>
      </c>
      <c r="B8" s="11"/>
      <c r="C8" s="11"/>
      <c r="D8" s="11"/>
      <c r="E8" s="11"/>
      <c r="F8" s="11"/>
      <c r="G8" s="11"/>
      <c r="H8" s="11"/>
      <c r="I8" s="11"/>
    </row>
    <row r="9" spans="1:25" x14ac:dyDescent="0.2">
      <c r="A9" s="1" t="s">
        <v>0</v>
      </c>
      <c r="B9" s="11">
        <f t="shared" ref="B9:I9" si="1">B6/B5*100</f>
        <v>40.936555891238669</v>
      </c>
      <c r="C9" s="11">
        <f t="shared" si="1"/>
        <v>41.494435612082668</v>
      </c>
      <c r="D9" s="11">
        <f t="shared" si="1"/>
        <v>39.625850340136054</v>
      </c>
      <c r="E9" s="11">
        <f t="shared" si="1"/>
        <v>42.951907131011609</v>
      </c>
      <c r="F9" s="11">
        <f t="shared" si="1"/>
        <v>42.31464737793852</v>
      </c>
      <c r="G9" s="11">
        <f t="shared" si="1"/>
        <v>40.974729241877256</v>
      </c>
      <c r="H9" s="11">
        <f t="shared" ref="H9" si="2">H6/H5*100</f>
        <v>39.96101364522417</v>
      </c>
      <c r="I9" s="11">
        <f t="shared" si="1"/>
        <v>41.703056768558952</v>
      </c>
    </row>
    <row r="10" spans="1:25" ht="12.75" thickBot="1" x14ac:dyDescent="0.25">
      <c r="A10" s="10" t="s">
        <v>1</v>
      </c>
      <c r="B10" s="13">
        <f t="shared" ref="B10:I10" si="3">B7/B5*100</f>
        <v>59.063444108761331</v>
      </c>
      <c r="C10" s="13">
        <f t="shared" si="3"/>
        <v>58.505564387917332</v>
      </c>
      <c r="D10" s="13">
        <f t="shared" si="3"/>
        <v>60.374149659863939</v>
      </c>
      <c r="E10" s="13">
        <f t="shared" si="3"/>
        <v>57.048092868988384</v>
      </c>
      <c r="F10" s="13">
        <f t="shared" si="3"/>
        <v>57.68535262206148</v>
      </c>
      <c r="G10" s="13">
        <f t="shared" si="3"/>
        <v>59.025270758122737</v>
      </c>
      <c r="H10" s="13">
        <f t="shared" ref="H10" si="4">H7/H5*100</f>
        <v>60.038986354775822</v>
      </c>
      <c r="I10" s="13">
        <f t="shared" si="3"/>
        <v>58.296943231441048</v>
      </c>
    </row>
    <row r="11" spans="1:25" x14ac:dyDescent="0.2">
      <c r="A11" s="38" t="s">
        <v>96</v>
      </c>
      <c r="B11" s="37"/>
      <c r="C11" s="37"/>
      <c r="D11" s="37"/>
      <c r="E11" s="37"/>
      <c r="F11" s="37"/>
      <c r="G11" s="37"/>
      <c r="H11" s="37"/>
      <c r="I11" s="37"/>
    </row>
    <row r="12" spans="1:25" x14ac:dyDescent="0.2">
      <c r="A12" s="5" t="s">
        <v>22</v>
      </c>
    </row>
    <row r="13" spans="1:25" x14ac:dyDescent="0.2">
      <c r="A13" s="21" t="s">
        <v>94</v>
      </c>
    </row>
    <row r="15" spans="1:25" ht="12" customHeight="1" x14ac:dyDescent="0.2">
      <c r="A15" s="5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" customHeight="1" x14ac:dyDescent="0.2">
      <c r="A16" s="5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/>
    </row>
    <row r="17" spans="1:25" ht="12" customHeight="1" x14ac:dyDescent="0.2">
      <c r="A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2" customHeight="1" x14ac:dyDescent="0.2">
      <c r="A18" s="5"/>
    </row>
    <row r="19" spans="1:25" ht="12" customHeight="1" x14ac:dyDescent="0.2">
      <c r="A19" s="5"/>
    </row>
    <row r="20" spans="1:25" ht="12" customHeight="1" x14ac:dyDescent="0.2"/>
    <row r="21" spans="1:25" ht="12" customHeight="1" x14ac:dyDescent="0.2"/>
    <row r="22" spans="1:25" ht="10.5" customHeight="1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showGridLines="0" zoomScaleNormal="100" workbookViewId="0"/>
  </sheetViews>
  <sheetFormatPr defaultRowHeight="12" x14ac:dyDescent="0.2"/>
  <cols>
    <col min="1" max="1" width="12.5703125" style="1" customWidth="1"/>
    <col min="2" max="9" width="8.140625" style="1" customWidth="1"/>
    <col min="10" max="12" width="6.85546875" style="1" customWidth="1"/>
    <col min="13" max="24" width="5.42578125" style="1" customWidth="1"/>
    <col min="25" max="16384" width="9.140625" style="1"/>
  </cols>
  <sheetData>
    <row r="1" spans="1:9" x14ac:dyDescent="0.2">
      <c r="A1" s="1" t="s">
        <v>3</v>
      </c>
    </row>
    <row r="2" spans="1:9" ht="4.5" customHeight="1" x14ac:dyDescent="0.2"/>
    <row r="3" spans="1:9" ht="17.25" customHeight="1" thickBot="1" x14ac:dyDescent="0.3">
      <c r="A3" s="8" t="s">
        <v>81</v>
      </c>
      <c r="B3" s="10"/>
      <c r="C3" s="9"/>
      <c r="D3" s="10"/>
      <c r="E3" s="9"/>
      <c r="F3" s="10"/>
      <c r="G3" s="9"/>
      <c r="H3" s="9"/>
      <c r="I3" s="9"/>
    </row>
    <row r="4" spans="1:9" ht="18" customHeight="1" x14ac:dyDescent="0.2">
      <c r="A4" s="2" t="s">
        <v>4</v>
      </c>
      <c r="B4" s="4">
        <v>1995</v>
      </c>
      <c r="C4" s="3">
        <v>1999</v>
      </c>
      <c r="D4" s="4">
        <v>2003</v>
      </c>
      <c r="E4" s="3">
        <v>2007</v>
      </c>
      <c r="F4" s="4">
        <v>2011</v>
      </c>
      <c r="G4" s="3">
        <v>2015</v>
      </c>
      <c r="H4" s="3">
        <v>2019</v>
      </c>
      <c r="I4" s="3">
        <v>2023</v>
      </c>
    </row>
    <row r="5" spans="1:9" ht="12" customHeight="1" x14ac:dyDescent="0.2">
      <c r="A5" s="1" t="s">
        <v>5</v>
      </c>
      <c r="B5" s="1">
        <v>24</v>
      </c>
      <c r="C5" s="1">
        <v>22</v>
      </c>
      <c r="D5" s="1">
        <v>21</v>
      </c>
      <c r="E5" s="1">
        <v>22</v>
      </c>
      <c r="F5" s="1">
        <v>22</v>
      </c>
      <c r="G5" s="6">
        <v>17</v>
      </c>
      <c r="H5" s="6">
        <v>23</v>
      </c>
      <c r="I5" s="6">
        <v>20</v>
      </c>
    </row>
    <row r="6" spans="1:9" ht="12" customHeight="1" x14ac:dyDescent="0.2">
      <c r="A6" s="1" t="s">
        <v>6</v>
      </c>
      <c r="B6" s="1">
        <v>41</v>
      </c>
      <c r="C6" s="1">
        <v>41</v>
      </c>
      <c r="D6" s="1">
        <v>35</v>
      </c>
      <c r="E6" s="1">
        <v>33</v>
      </c>
      <c r="F6" s="1">
        <v>26</v>
      </c>
      <c r="G6" s="6">
        <v>38</v>
      </c>
      <c r="H6" s="6">
        <v>26</v>
      </c>
      <c r="I6" s="6">
        <v>30</v>
      </c>
    </row>
    <row r="7" spans="1:9" ht="12" customHeight="1" x14ac:dyDescent="0.2">
      <c r="A7" s="1" t="s">
        <v>7</v>
      </c>
      <c r="B7" s="1">
        <v>55</v>
      </c>
      <c r="C7" s="1">
        <v>50</v>
      </c>
      <c r="D7" s="1">
        <v>40</v>
      </c>
      <c r="E7" s="1">
        <v>38</v>
      </c>
      <c r="F7" s="1">
        <v>31</v>
      </c>
      <c r="G7" s="6">
        <v>45</v>
      </c>
      <c r="H7" s="6">
        <v>41</v>
      </c>
      <c r="I7" s="6">
        <v>28</v>
      </c>
    </row>
    <row r="8" spans="1:9" ht="12" customHeight="1" x14ac:dyDescent="0.2">
      <c r="A8" s="1" t="s">
        <v>8</v>
      </c>
      <c r="B8" s="1">
        <v>22</v>
      </c>
      <c r="C8" s="1">
        <v>23</v>
      </c>
      <c r="D8" s="1">
        <v>24</v>
      </c>
      <c r="E8" s="1">
        <v>27</v>
      </c>
      <c r="F8" s="1">
        <v>32</v>
      </c>
      <c r="G8" s="6">
        <v>20</v>
      </c>
      <c r="H8" s="6">
        <v>18</v>
      </c>
      <c r="I8" s="6">
        <v>18</v>
      </c>
    </row>
    <row r="9" spans="1:9" ht="12" customHeight="1" x14ac:dyDescent="0.2">
      <c r="A9" s="1" t="s">
        <v>9</v>
      </c>
      <c r="B9" s="1">
        <v>24</v>
      </c>
      <c r="C9" s="1">
        <v>20</v>
      </c>
      <c r="D9" s="1">
        <v>13</v>
      </c>
      <c r="E9" s="1">
        <v>19</v>
      </c>
      <c r="F9" s="1">
        <v>22</v>
      </c>
      <c r="G9" s="6">
        <v>18</v>
      </c>
      <c r="H9" s="6">
        <v>16</v>
      </c>
      <c r="I9" s="6">
        <v>13</v>
      </c>
    </row>
    <row r="10" spans="1:9" ht="17.25" customHeight="1" x14ac:dyDescent="0.2">
      <c r="A10" s="1" t="s">
        <v>10</v>
      </c>
      <c r="B10" s="1">
        <v>62</v>
      </c>
      <c r="C10" s="1">
        <v>52</v>
      </c>
      <c r="D10" s="1">
        <v>55</v>
      </c>
      <c r="E10" s="1">
        <v>54</v>
      </c>
      <c r="F10" s="1">
        <v>47</v>
      </c>
      <c r="G10" s="6">
        <v>42</v>
      </c>
      <c r="H10" s="6">
        <v>34</v>
      </c>
      <c r="I10" s="6">
        <v>30</v>
      </c>
    </row>
    <row r="11" spans="1:9" ht="12" customHeight="1" x14ac:dyDescent="0.2">
      <c r="A11" s="1" t="s">
        <v>11</v>
      </c>
      <c r="B11" s="1">
        <v>78</v>
      </c>
      <c r="C11" s="1">
        <v>61</v>
      </c>
      <c r="D11" s="1">
        <v>61</v>
      </c>
      <c r="E11" s="1">
        <v>58</v>
      </c>
      <c r="F11" s="1">
        <v>63</v>
      </c>
      <c r="G11" s="6">
        <v>58</v>
      </c>
      <c r="H11" s="6">
        <v>70</v>
      </c>
      <c r="I11" s="6">
        <v>55</v>
      </c>
    </row>
    <row r="12" spans="1:9" ht="12" customHeight="1" x14ac:dyDescent="0.2">
      <c r="A12" s="1" t="s">
        <v>12</v>
      </c>
      <c r="B12" s="1">
        <v>19</v>
      </c>
      <c r="C12" s="1">
        <v>21</v>
      </c>
      <c r="D12" s="1">
        <v>14</v>
      </c>
      <c r="E12" s="1">
        <v>19</v>
      </c>
      <c r="F12" s="1">
        <v>15</v>
      </c>
      <c r="G12" s="6">
        <v>15</v>
      </c>
      <c r="H12" s="6">
        <v>15</v>
      </c>
      <c r="I12" s="6">
        <v>13</v>
      </c>
    </row>
    <row r="13" spans="1:9" ht="12" customHeight="1" x14ac:dyDescent="0.2">
      <c r="A13" s="1" t="s">
        <v>13</v>
      </c>
      <c r="B13" s="1">
        <v>22</v>
      </c>
      <c r="C13" s="1">
        <v>12</v>
      </c>
      <c r="D13" s="1">
        <v>10</v>
      </c>
      <c r="E13" s="17">
        <v>16</v>
      </c>
      <c r="F13" s="1">
        <v>12</v>
      </c>
      <c r="G13" s="6">
        <v>16</v>
      </c>
      <c r="H13" s="6">
        <v>13</v>
      </c>
      <c r="I13" s="6">
        <v>13</v>
      </c>
    </row>
    <row r="14" spans="1:9" ht="12" customHeight="1" x14ac:dyDescent="0.2">
      <c r="A14" s="1" t="s">
        <v>14</v>
      </c>
      <c r="B14" s="1">
        <v>34</v>
      </c>
      <c r="C14" s="1">
        <v>31</v>
      </c>
      <c r="D14" s="1">
        <v>37</v>
      </c>
      <c r="E14" s="1">
        <v>45</v>
      </c>
      <c r="F14" s="1">
        <v>40</v>
      </c>
      <c r="G14" s="6">
        <v>42</v>
      </c>
      <c r="H14" s="6">
        <v>42</v>
      </c>
      <c r="I14" s="6">
        <v>32</v>
      </c>
    </row>
    <row r="15" spans="1:9" ht="17.25" customHeight="1" x14ac:dyDescent="0.2">
      <c r="A15" s="1" t="s">
        <v>15</v>
      </c>
      <c r="B15" s="1">
        <v>25</v>
      </c>
      <c r="C15" s="1">
        <v>20</v>
      </c>
      <c r="D15" s="1">
        <v>19</v>
      </c>
      <c r="E15" s="1">
        <v>19</v>
      </c>
      <c r="F15" s="1">
        <v>15</v>
      </c>
      <c r="G15" s="6">
        <v>11</v>
      </c>
      <c r="H15" s="6">
        <v>12</v>
      </c>
      <c r="I15" s="6">
        <v>16</v>
      </c>
    </row>
    <row r="16" spans="1:9" ht="12" customHeight="1" x14ac:dyDescent="0.2">
      <c r="A16" s="1" t="s">
        <v>16</v>
      </c>
      <c r="B16" s="1">
        <v>63</v>
      </c>
      <c r="C16" s="1">
        <v>63</v>
      </c>
      <c r="D16" s="1">
        <v>58</v>
      </c>
      <c r="E16" s="1">
        <v>58</v>
      </c>
      <c r="F16" s="1">
        <v>48</v>
      </c>
      <c r="G16" s="6">
        <v>46</v>
      </c>
      <c r="H16" s="6">
        <v>39</v>
      </c>
      <c r="I16" s="6">
        <v>31</v>
      </c>
    </row>
    <row r="17" spans="1:9" ht="12" customHeight="1" x14ac:dyDescent="0.2">
      <c r="A17" s="1" t="s">
        <v>17</v>
      </c>
      <c r="B17" s="1">
        <v>13</v>
      </c>
      <c r="C17" s="1">
        <v>13</v>
      </c>
      <c r="D17" s="1">
        <v>13</v>
      </c>
      <c r="E17" s="1">
        <v>14</v>
      </c>
      <c r="F17" s="1">
        <v>12</v>
      </c>
      <c r="G17" s="6">
        <v>13</v>
      </c>
      <c r="H17" s="6">
        <v>14</v>
      </c>
      <c r="I17" s="6">
        <v>13</v>
      </c>
    </row>
    <row r="18" spans="1:9" ht="12" customHeight="1" x14ac:dyDescent="0.2">
      <c r="A18" s="1" t="s">
        <v>18</v>
      </c>
      <c r="B18" s="1">
        <v>37</v>
      </c>
      <c r="C18" s="1">
        <v>41</v>
      </c>
      <c r="D18" s="1">
        <v>34</v>
      </c>
      <c r="E18" s="1">
        <v>24</v>
      </c>
      <c r="F18" s="1">
        <v>26</v>
      </c>
      <c r="G18" s="6">
        <v>32</v>
      </c>
      <c r="H18" s="6">
        <v>23</v>
      </c>
      <c r="I18" s="6">
        <v>25</v>
      </c>
    </row>
    <row r="19" spans="1:9" ht="12" customHeight="1" x14ac:dyDescent="0.2">
      <c r="A19" s="1" t="s">
        <v>19</v>
      </c>
      <c r="B19" s="1">
        <v>18</v>
      </c>
      <c r="C19" s="1">
        <v>20</v>
      </c>
      <c r="D19" s="1">
        <v>20</v>
      </c>
      <c r="E19" s="1">
        <v>18</v>
      </c>
      <c r="F19" s="1">
        <v>15</v>
      </c>
      <c r="G19" s="6">
        <v>15</v>
      </c>
      <c r="H19" s="6">
        <v>17</v>
      </c>
      <c r="I19" s="6">
        <v>14</v>
      </c>
    </row>
    <row r="20" spans="1:9" ht="17.25" customHeight="1" x14ac:dyDescent="0.2">
      <c r="A20" s="1" t="s">
        <v>20</v>
      </c>
      <c r="B20" s="1">
        <v>125</v>
      </c>
      <c r="C20" s="1">
        <v>139</v>
      </c>
      <c r="D20" s="1">
        <v>134</v>
      </c>
      <c r="E20" s="1">
        <v>139</v>
      </c>
      <c r="F20" s="1">
        <v>127</v>
      </c>
      <c r="G20" s="6">
        <v>126</v>
      </c>
      <c r="H20" s="6">
        <v>110</v>
      </c>
      <c r="I20" s="6">
        <v>107</v>
      </c>
    </row>
    <row r="21" spans="1:9" ht="17.25" customHeight="1" x14ac:dyDescent="0.2">
      <c r="A21" s="1" t="s">
        <v>21</v>
      </c>
      <c r="B21" s="11">
        <f t="shared" ref="B21:I21" si="0">SUM(B22:B23)</f>
        <v>537</v>
      </c>
      <c r="C21" s="11">
        <f t="shared" si="0"/>
        <v>490</v>
      </c>
      <c r="D21" s="11">
        <f t="shared" si="0"/>
        <v>454</v>
      </c>
      <c r="E21" s="11">
        <f t="shared" si="0"/>
        <v>464</v>
      </c>
      <c r="F21" s="11">
        <f t="shared" si="0"/>
        <v>426</v>
      </c>
      <c r="G21" s="11">
        <f t="shared" si="0"/>
        <v>428</v>
      </c>
      <c r="H21" s="11">
        <f t="shared" ref="H21" si="1">SUM(H22:H23)</f>
        <v>403</v>
      </c>
      <c r="I21" s="11">
        <f t="shared" si="0"/>
        <v>351</v>
      </c>
    </row>
    <row r="22" spans="1:9" ht="12" customHeight="1" x14ac:dyDescent="0.2">
      <c r="A22" s="1" t="s">
        <v>32</v>
      </c>
      <c r="B22" s="11">
        <f t="shared" ref="B22:I22" si="2">SUM(B6:B7,B9:B11,B14:B16,B18)</f>
        <v>419</v>
      </c>
      <c r="C22" s="11">
        <f t="shared" si="2"/>
        <v>379</v>
      </c>
      <c r="D22" s="11">
        <f t="shared" si="2"/>
        <v>352</v>
      </c>
      <c r="E22" s="11">
        <f t="shared" si="2"/>
        <v>348</v>
      </c>
      <c r="F22" s="11">
        <f t="shared" si="2"/>
        <v>318</v>
      </c>
      <c r="G22" s="11">
        <f t="shared" si="2"/>
        <v>332</v>
      </c>
      <c r="H22" s="11">
        <f t="shared" ref="H22" si="3">SUM(H6:H7,H9:H11,H14:H16,H18)</f>
        <v>303</v>
      </c>
      <c r="I22" s="11">
        <f t="shared" si="2"/>
        <v>260</v>
      </c>
    </row>
    <row r="23" spans="1:9" ht="12" customHeight="1" x14ac:dyDescent="0.2">
      <c r="A23" s="1" t="s">
        <v>33</v>
      </c>
      <c r="B23" s="11">
        <f t="shared" ref="B23:I23" si="4">SUM(B5,B8,B12:B13,B17,B19)</f>
        <v>118</v>
      </c>
      <c r="C23" s="11">
        <f t="shared" si="4"/>
        <v>111</v>
      </c>
      <c r="D23" s="11">
        <f t="shared" si="4"/>
        <v>102</v>
      </c>
      <c r="E23" s="11">
        <f t="shared" si="4"/>
        <v>116</v>
      </c>
      <c r="F23" s="11">
        <f t="shared" si="4"/>
        <v>108</v>
      </c>
      <c r="G23" s="11">
        <f t="shared" si="4"/>
        <v>96</v>
      </c>
      <c r="H23" s="11">
        <f t="shared" ref="H23" si="5">SUM(H5,H8,H12:H13,H17,H19)</f>
        <v>100</v>
      </c>
      <c r="I23" s="11">
        <f t="shared" si="4"/>
        <v>91</v>
      </c>
    </row>
    <row r="24" spans="1:9" ht="17.25" customHeight="1" thickBot="1" x14ac:dyDescent="0.25">
      <c r="A24" s="7" t="s">
        <v>2</v>
      </c>
      <c r="B24" s="12">
        <f t="shared" ref="B24:I24" si="6">SUM(B20,B21)</f>
        <v>662</v>
      </c>
      <c r="C24" s="12">
        <f t="shared" si="6"/>
        <v>629</v>
      </c>
      <c r="D24" s="12">
        <f t="shared" si="6"/>
        <v>588</v>
      </c>
      <c r="E24" s="12">
        <f t="shared" si="6"/>
        <v>603</v>
      </c>
      <c r="F24" s="12">
        <f t="shared" si="6"/>
        <v>553</v>
      </c>
      <c r="G24" s="12">
        <f t="shared" si="6"/>
        <v>554</v>
      </c>
      <c r="H24" s="12">
        <f t="shared" ref="H24" si="7">SUM(H20,H21)</f>
        <v>513</v>
      </c>
      <c r="I24" s="12">
        <f t="shared" si="6"/>
        <v>458</v>
      </c>
    </row>
    <row r="25" spans="1:9" ht="12" customHeight="1" x14ac:dyDescent="0.2">
      <c r="A25" s="5" t="s">
        <v>22</v>
      </c>
    </row>
    <row r="26" spans="1:9" ht="12" customHeight="1" x14ac:dyDescent="0.2">
      <c r="A26" s="21" t="s">
        <v>94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2"/>
  <sheetViews>
    <sheetView showGridLines="0" zoomScaleNormal="100" workbookViewId="0"/>
  </sheetViews>
  <sheetFormatPr defaultRowHeight="12" x14ac:dyDescent="0.2"/>
  <cols>
    <col min="1" max="1" width="20.28515625" style="1" customWidth="1"/>
    <col min="2" max="9" width="8.140625" style="1" customWidth="1"/>
    <col min="10" max="12" width="6.85546875" style="1" customWidth="1"/>
    <col min="13" max="24" width="5.42578125" style="1" customWidth="1"/>
    <col min="25" max="16384" width="9.140625" style="1"/>
  </cols>
  <sheetData>
    <row r="1" spans="1:25" x14ac:dyDescent="0.2">
      <c r="A1" s="1" t="s">
        <v>3</v>
      </c>
    </row>
    <row r="3" spans="1:25" ht="12" customHeight="1" thickBot="1" x14ac:dyDescent="0.3">
      <c r="A3" s="8" t="s">
        <v>83</v>
      </c>
      <c r="B3" s="10"/>
      <c r="C3" s="9"/>
      <c r="D3" s="10"/>
      <c r="E3" s="9"/>
      <c r="F3" s="10"/>
      <c r="G3" s="9"/>
      <c r="H3" s="9"/>
      <c r="I3" s="9"/>
    </row>
    <row r="4" spans="1:25" ht="12" customHeight="1" x14ac:dyDescent="0.2">
      <c r="A4" s="2" t="s">
        <v>4</v>
      </c>
      <c r="B4" s="4">
        <v>1995</v>
      </c>
      <c r="C4" s="3">
        <v>1999</v>
      </c>
      <c r="D4" s="4">
        <v>2003</v>
      </c>
      <c r="E4" s="3">
        <v>2007</v>
      </c>
      <c r="F4" s="4">
        <v>2011</v>
      </c>
      <c r="G4" s="3">
        <v>2015</v>
      </c>
      <c r="H4" s="3">
        <v>2019</v>
      </c>
      <c r="I4" s="3">
        <v>2023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</row>
    <row r="5" spans="1:25" ht="12" customHeight="1" x14ac:dyDescent="0.2">
      <c r="A5" s="16" t="s">
        <v>2</v>
      </c>
      <c r="B5" s="15">
        <f t="shared" ref="B5:I5" si="0">SUM(B6:B14)</f>
        <v>662</v>
      </c>
      <c r="C5" s="15">
        <f t="shared" si="0"/>
        <v>629</v>
      </c>
      <c r="D5" s="15">
        <f t="shared" si="0"/>
        <v>588</v>
      </c>
      <c r="E5" s="15">
        <f t="shared" si="0"/>
        <v>603</v>
      </c>
      <c r="F5" s="15">
        <f t="shared" si="0"/>
        <v>553</v>
      </c>
      <c r="G5" s="15">
        <f t="shared" si="0"/>
        <v>554</v>
      </c>
      <c r="H5" s="15">
        <f t="shared" ref="H5" si="1">SUM(H6:H14)</f>
        <v>513</v>
      </c>
      <c r="I5" s="15">
        <f t="shared" si="0"/>
        <v>458</v>
      </c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" customHeight="1" x14ac:dyDescent="0.2">
      <c r="A6" s="20" t="s">
        <v>24</v>
      </c>
      <c r="B6" s="6">
        <v>165</v>
      </c>
      <c r="C6" s="19">
        <v>166</v>
      </c>
      <c r="D6" s="19">
        <v>122</v>
      </c>
      <c r="E6" s="19">
        <v>100</v>
      </c>
      <c r="F6" s="19">
        <v>83</v>
      </c>
      <c r="G6" s="6">
        <v>90</v>
      </c>
      <c r="H6" s="6">
        <v>102</v>
      </c>
      <c r="I6" s="6">
        <v>77</v>
      </c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" customHeight="1" x14ac:dyDescent="0.2">
      <c r="A7" s="20" t="s">
        <v>25</v>
      </c>
      <c r="B7" s="1">
        <v>138</v>
      </c>
      <c r="C7" s="19">
        <v>140</v>
      </c>
      <c r="D7" s="19">
        <v>133</v>
      </c>
      <c r="E7" s="19">
        <v>119</v>
      </c>
      <c r="F7" s="19">
        <v>121</v>
      </c>
      <c r="G7" s="1">
        <v>95</v>
      </c>
      <c r="H7" s="1">
        <v>67</v>
      </c>
      <c r="I7" s="1">
        <v>56</v>
      </c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2" customHeight="1" x14ac:dyDescent="0.2">
      <c r="A8" s="20" t="s">
        <v>26</v>
      </c>
      <c r="B8" s="6">
        <v>78</v>
      </c>
      <c r="C8" s="19">
        <v>70</v>
      </c>
      <c r="D8" s="19">
        <v>43</v>
      </c>
      <c r="E8" s="19">
        <v>40</v>
      </c>
      <c r="F8" s="19">
        <v>37</v>
      </c>
      <c r="G8" s="6">
        <v>76</v>
      </c>
      <c r="H8" s="6">
        <v>61</v>
      </c>
      <c r="I8" s="6">
        <v>53</v>
      </c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5" ht="12" customHeight="1" x14ac:dyDescent="0.2">
      <c r="A9" s="20" t="s">
        <v>28</v>
      </c>
      <c r="B9" s="1">
        <v>81</v>
      </c>
      <c r="C9" s="19">
        <v>73</v>
      </c>
      <c r="D9" s="19">
        <v>84</v>
      </c>
      <c r="E9" s="19">
        <v>73</v>
      </c>
      <c r="F9" s="19">
        <v>72</v>
      </c>
      <c r="G9" s="1">
        <v>45</v>
      </c>
      <c r="H9" s="1">
        <v>57</v>
      </c>
      <c r="I9" s="1">
        <v>53</v>
      </c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7.25" customHeight="1" x14ac:dyDescent="0.2">
      <c r="A10" s="20" t="s">
        <v>27</v>
      </c>
      <c r="B10" s="1">
        <v>55</v>
      </c>
      <c r="C10" s="19">
        <v>56</v>
      </c>
      <c r="D10" s="19">
        <v>74</v>
      </c>
      <c r="E10" s="19">
        <v>93</v>
      </c>
      <c r="F10" s="19">
        <v>71</v>
      </c>
      <c r="G10" s="1">
        <v>74</v>
      </c>
      <c r="H10" s="1">
        <v>47</v>
      </c>
      <c r="I10" s="1">
        <v>47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2" customHeight="1" x14ac:dyDescent="0.2">
      <c r="A11" s="20" t="s">
        <v>23</v>
      </c>
      <c r="B11" s="6" t="s">
        <v>31</v>
      </c>
      <c r="C11" s="19" t="s">
        <v>31</v>
      </c>
      <c r="D11" s="19">
        <v>7</v>
      </c>
      <c r="E11" s="19">
        <v>11</v>
      </c>
      <c r="F11" s="19">
        <v>25</v>
      </c>
      <c r="G11" s="1">
        <v>27</v>
      </c>
      <c r="H11" s="1">
        <v>19</v>
      </c>
      <c r="I11" s="1">
        <v>11</v>
      </c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2" customHeight="1" x14ac:dyDescent="0.2">
      <c r="A12" s="1" t="s">
        <v>36</v>
      </c>
      <c r="B12" s="6" t="s">
        <v>31</v>
      </c>
      <c r="C12" s="6" t="s">
        <v>31</v>
      </c>
      <c r="D12" s="6" t="s">
        <v>31</v>
      </c>
      <c r="E12" s="6" t="s">
        <v>31</v>
      </c>
      <c r="F12" s="6" t="s">
        <v>31</v>
      </c>
      <c r="G12" s="6">
        <v>2</v>
      </c>
      <c r="H12" s="6">
        <v>5</v>
      </c>
      <c r="I12" s="6">
        <v>17</v>
      </c>
      <c r="R12" s="19"/>
      <c r="S12" s="19"/>
      <c r="T12" s="19"/>
      <c r="U12" s="19"/>
      <c r="V12" s="19"/>
      <c r="W12" s="19"/>
      <c r="X12" s="19"/>
      <c r="Y12" s="19"/>
    </row>
    <row r="13" spans="1:25" ht="12" customHeight="1" x14ac:dyDescent="0.2">
      <c r="A13" s="20" t="s">
        <v>37</v>
      </c>
      <c r="B13" s="6" t="s">
        <v>31</v>
      </c>
      <c r="C13" s="6" t="s">
        <v>31</v>
      </c>
      <c r="D13" s="6" t="s">
        <v>31</v>
      </c>
      <c r="E13" s="6" t="s">
        <v>31</v>
      </c>
      <c r="F13" s="6" t="s">
        <v>31</v>
      </c>
      <c r="G13" s="6">
        <v>4</v>
      </c>
      <c r="H13" s="6">
        <v>11</v>
      </c>
      <c r="I13" s="6" t="s">
        <v>31</v>
      </c>
      <c r="R13" s="19"/>
      <c r="S13" s="19"/>
      <c r="T13" s="19"/>
      <c r="U13" s="19"/>
      <c r="V13" s="19"/>
      <c r="W13" s="19"/>
      <c r="X13" s="19"/>
      <c r="Y13" s="19"/>
    </row>
    <row r="14" spans="1:25" ht="12" customHeight="1" thickBot="1" x14ac:dyDescent="0.25">
      <c r="A14" s="23" t="s">
        <v>29</v>
      </c>
      <c r="B14" s="10">
        <v>145</v>
      </c>
      <c r="C14" s="24">
        <v>124</v>
      </c>
      <c r="D14" s="24">
        <v>125</v>
      </c>
      <c r="E14" s="24">
        <v>167</v>
      </c>
      <c r="F14" s="24">
        <v>144</v>
      </c>
      <c r="G14" s="10">
        <v>141</v>
      </c>
      <c r="H14" s="10">
        <v>144</v>
      </c>
      <c r="I14" s="10">
        <v>144</v>
      </c>
      <c r="R14" s="19"/>
      <c r="S14" s="19"/>
      <c r="T14" s="19"/>
      <c r="U14" s="19"/>
      <c r="V14" s="19"/>
      <c r="W14" s="19"/>
      <c r="X14" s="19"/>
      <c r="Y14" s="19"/>
    </row>
    <row r="15" spans="1:25" ht="12" customHeight="1" x14ac:dyDescent="0.2">
      <c r="A15" s="5" t="s">
        <v>22</v>
      </c>
      <c r="Y15" s="19"/>
    </row>
    <row r="16" spans="1:25" ht="12" customHeight="1" x14ac:dyDescent="0.2">
      <c r="A16" s="22" t="s">
        <v>34</v>
      </c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2" customHeight="1" x14ac:dyDescent="0.2">
      <c r="A17" s="21" t="s">
        <v>94</v>
      </c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" customHeight="1" x14ac:dyDescent="0.2">
      <c r="A18" s="5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22" spans="1:25" x14ac:dyDescent="0.2">
      <c r="L22" s="33" t="s">
        <v>82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E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DE09-3A97-4BC7-A3EF-557E4E758E46}">
  <dimension ref="A1:AI17"/>
  <sheetViews>
    <sheetView showGridLines="0" tabSelected="1" workbookViewId="0">
      <selection activeCell="AH29" sqref="AH29"/>
    </sheetView>
  </sheetViews>
  <sheetFormatPr defaultRowHeight="12" x14ac:dyDescent="0.2"/>
  <cols>
    <col min="1" max="1" width="9.140625" style="1"/>
    <col min="2" max="2" width="1.28515625" style="1" customWidth="1"/>
    <col min="3" max="7" width="4.5703125" style="1" customWidth="1"/>
    <col min="8" max="8" width="1.7109375" style="1" customWidth="1"/>
    <col min="9" max="13" width="5.28515625" style="1" customWidth="1"/>
    <col min="14" max="14" width="1.28515625" style="1" customWidth="1"/>
    <col min="15" max="15" width="1.7109375" style="1" customWidth="1"/>
    <col min="16" max="20" width="5.140625" style="1" customWidth="1"/>
    <col min="21" max="21" width="1.28515625" style="1" customWidth="1"/>
    <col min="22" max="22" width="1.7109375" style="1" customWidth="1"/>
    <col min="23" max="27" width="4.85546875" style="1" customWidth="1"/>
    <col min="28" max="28" width="1.5703125" style="1" customWidth="1"/>
    <col min="29" max="29" width="1.7109375" style="1" customWidth="1"/>
    <col min="30" max="34" width="5.140625" style="1" customWidth="1"/>
    <col min="35" max="35" width="1.28515625" style="1" customWidth="1"/>
    <col min="36" max="268" width="9.140625" style="1"/>
    <col min="269" max="269" width="1.28515625" style="1" customWidth="1"/>
    <col min="270" max="272" width="4.5703125" style="1" customWidth="1"/>
    <col min="273" max="273" width="1.7109375" style="1" customWidth="1"/>
    <col min="274" max="276" width="5.28515625" style="1" customWidth="1"/>
    <col min="277" max="277" width="1.85546875" style="1" customWidth="1"/>
    <col min="278" max="280" width="5.140625" style="1" customWidth="1"/>
    <col min="281" max="281" width="2.28515625" style="1" customWidth="1"/>
    <col min="282" max="284" width="4.85546875" style="1" customWidth="1"/>
    <col min="285" max="285" width="2" style="1" customWidth="1"/>
    <col min="286" max="288" width="5.140625" style="1" customWidth="1"/>
    <col min="289" max="524" width="9.140625" style="1"/>
    <col min="525" max="525" width="1.28515625" style="1" customWidth="1"/>
    <col min="526" max="528" width="4.5703125" style="1" customWidth="1"/>
    <col min="529" max="529" width="1.7109375" style="1" customWidth="1"/>
    <col min="530" max="532" width="5.28515625" style="1" customWidth="1"/>
    <col min="533" max="533" width="1.85546875" style="1" customWidth="1"/>
    <col min="534" max="536" width="5.140625" style="1" customWidth="1"/>
    <col min="537" max="537" width="2.28515625" style="1" customWidth="1"/>
    <col min="538" max="540" width="4.85546875" style="1" customWidth="1"/>
    <col min="541" max="541" width="2" style="1" customWidth="1"/>
    <col min="542" max="544" width="5.140625" style="1" customWidth="1"/>
    <col min="545" max="780" width="9.140625" style="1"/>
    <col min="781" max="781" width="1.28515625" style="1" customWidth="1"/>
    <col min="782" max="784" width="4.5703125" style="1" customWidth="1"/>
    <col min="785" max="785" width="1.7109375" style="1" customWidth="1"/>
    <col min="786" max="788" width="5.28515625" style="1" customWidth="1"/>
    <col min="789" max="789" width="1.85546875" style="1" customWidth="1"/>
    <col min="790" max="792" width="5.140625" style="1" customWidth="1"/>
    <col min="793" max="793" width="2.28515625" style="1" customWidth="1"/>
    <col min="794" max="796" width="4.85546875" style="1" customWidth="1"/>
    <col min="797" max="797" width="2" style="1" customWidth="1"/>
    <col min="798" max="800" width="5.140625" style="1" customWidth="1"/>
    <col min="801" max="1036" width="9.140625" style="1"/>
    <col min="1037" max="1037" width="1.28515625" style="1" customWidth="1"/>
    <col min="1038" max="1040" width="4.5703125" style="1" customWidth="1"/>
    <col min="1041" max="1041" width="1.7109375" style="1" customWidth="1"/>
    <col min="1042" max="1044" width="5.28515625" style="1" customWidth="1"/>
    <col min="1045" max="1045" width="1.85546875" style="1" customWidth="1"/>
    <col min="1046" max="1048" width="5.140625" style="1" customWidth="1"/>
    <col min="1049" max="1049" width="2.28515625" style="1" customWidth="1"/>
    <col min="1050" max="1052" width="4.85546875" style="1" customWidth="1"/>
    <col min="1053" max="1053" width="2" style="1" customWidth="1"/>
    <col min="1054" max="1056" width="5.140625" style="1" customWidth="1"/>
    <col min="1057" max="1292" width="9.140625" style="1"/>
    <col min="1293" max="1293" width="1.28515625" style="1" customWidth="1"/>
    <col min="1294" max="1296" width="4.5703125" style="1" customWidth="1"/>
    <col min="1297" max="1297" width="1.7109375" style="1" customWidth="1"/>
    <col min="1298" max="1300" width="5.28515625" style="1" customWidth="1"/>
    <col min="1301" max="1301" width="1.85546875" style="1" customWidth="1"/>
    <col min="1302" max="1304" width="5.140625" style="1" customWidth="1"/>
    <col min="1305" max="1305" width="2.28515625" style="1" customWidth="1"/>
    <col min="1306" max="1308" width="4.85546875" style="1" customWidth="1"/>
    <col min="1309" max="1309" width="2" style="1" customWidth="1"/>
    <col min="1310" max="1312" width="5.140625" style="1" customWidth="1"/>
    <col min="1313" max="1548" width="9.140625" style="1"/>
    <col min="1549" max="1549" width="1.28515625" style="1" customWidth="1"/>
    <col min="1550" max="1552" width="4.5703125" style="1" customWidth="1"/>
    <col min="1553" max="1553" width="1.7109375" style="1" customWidth="1"/>
    <col min="1554" max="1556" width="5.28515625" style="1" customWidth="1"/>
    <col min="1557" max="1557" width="1.85546875" style="1" customWidth="1"/>
    <col min="1558" max="1560" width="5.140625" style="1" customWidth="1"/>
    <col min="1561" max="1561" width="2.28515625" style="1" customWidth="1"/>
    <col min="1562" max="1564" width="4.85546875" style="1" customWidth="1"/>
    <col min="1565" max="1565" width="2" style="1" customWidth="1"/>
    <col min="1566" max="1568" width="5.140625" style="1" customWidth="1"/>
    <col min="1569" max="1804" width="9.140625" style="1"/>
    <col min="1805" max="1805" width="1.28515625" style="1" customWidth="1"/>
    <col min="1806" max="1808" width="4.5703125" style="1" customWidth="1"/>
    <col min="1809" max="1809" width="1.7109375" style="1" customWidth="1"/>
    <col min="1810" max="1812" width="5.28515625" style="1" customWidth="1"/>
    <col min="1813" max="1813" width="1.85546875" style="1" customWidth="1"/>
    <col min="1814" max="1816" width="5.140625" style="1" customWidth="1"/>
    <col min="1817" max="1817" width="2.28515625" style="1" customWidth="1"/>
    <col min="1818" max="1820" width="4.85546875" style="1" customWidth="1"/>
    <col min="1821" max="1821" width="2" style="1" customWidth="1"/>
    <col min="1822" max="1824" width="5.140625" style="1" customWidth="1"/>
    <col min="1825" max="2060" width="9.140625" style="1"/>
    <col min="2061" max="2061" width="1.28515625" style="1" customWidth="1"/>
    <col min="2062" max="2064" width="4.5703125" style="1" customWidth="1"/>
    <col min="2065" max="2065" width="1.7109375" style="1" customWidth="1"/>
    <col min="2066" max="2068" width="5.28515625" style="1" customWidth="1"/>
    <col min="2069" max="2069" width="1.85546875" style="1" customWidth="1"/>
    <col min="2070" max="2072" width="5.140625" style="1" customWidth="1"/>
    <col min="2073" max="2073" width="2.28515625" style="1" customWidth="1"/>
    <col min="2074" max="2076" width="4.85546875" style="1" customWidth="1"/>
    <col min="2077" max="2077" width="2" style="1" customWidth="1"/>
    <col min="2078" max="2080" width="5.140625" style="1" customWidth="1"/>
    <col min="2081" max="2316" width="9.140625" style="1"/>
    <col min="2317" max="2317" width="1.28515625" style="1" customWidth="1"/>
    <col min="2318" max="2320" width="4.5703125" style="1" customWidth="1"/>
    <col min="2321" max="2321" width="1.7109375" style="1" customWidth="1"/>
    <col min="2322" max="2324" width="5.28515625" style="1" customWidth="1"/>
    <col min="2325" max="2325" width="1.85546875" style="1" customWidth="1"/>
    <col min="2326" max="2328" width="5.140625" style="1" customWidth="1"/>
    <col min="2329" max="2329" width="2.28515625" style="1" customWidth="1"/>
    <col min="2330" max="2332" width="4.85546875" style="1" customWidth="1"/>
    <col min="2333" max="2333" width="2" style="1" customWidth="1"/>
    <col min="2334" max="2336" width="5.140625" style="1" customWidth="1"/>
    <col min="2337" max="2572" width="9.140625" style="1"/>
    <col min="2573" max="2573" width="1.28515625" style="1" customWidth="1"/>
    <col min="2574" max="2576" width="4.5703125" style="1" customWidth="1"/>
    <col min="2577" max="2577" width="1.7109375" style="1" customWidth="1"/>
    <col min="2578" max="2580" width="5.28515625" style="1" customWidth="1"/>
    <col min="2581" max="2581" width="1.85546875" style="1" customWidth="1"/>
    <col min="2582" max="2584" width="5.140625" style="1" customWidth="1"/>
    <col min="2585" max="2585" width="2.28515625" style="1" customWidth="1"/>
    <col min="2586" max="2588" width="4.85546875" style="1" customWidth="1"/>
    <col min="2589" max="2589" width="2" style="1" customWidth="1"/>
    <col min="2590" max="2592" width="5.140625" style="1" customWidth="1"/>
    <col min="2593" max="2828" width="9.140625" style="1"/>
    <col min="2829" max="2829" width="1.28515625" style="1" customWidth="1"/>
    <col min="2830" max="2832" width="4.5703125" style="1" customWidth="1"/>
    <col min="2833" max="2833" width="1.7109375" style="1" customWidth="1"/>
    <col min="2834" max="2836" width="5.28515625" style="1" customWidth="1"/>
    <col min="2837" max="2837" width="1.85546875" style="1" customWidth="1"/>
    <col min="2838" max="2840" width="5.140625" style="1" customWidth="1"/>
    <col min="2841" max="2841" width="2.28515625" style="1" customWidth="1"/>
    <col min="2842" max="2844" width="4.85546875" style="1" customWidth="1"/>
    <col min="2845" max="2845" width="2" style="1" customWidth="1"/>
    <col min="2846" max="2848" width="5.140625" style="1" customWidth="1"/>
    <col min="2849" max="3084" width="9.140625" style="1"/>
    <col min="3085" max="3085" width="1.28515625" style="1" customWidth="1"/>
    <col min="3086" max="3088" width="4.5703125" style="1" customWidth="1"/>
    <col min="3089" max="3089" width="1.7109375" style="1" customWidth="1"/>
    <col min="3090" max="3092" width="5.28515625" style="1" customWidth="1"/>
    <col min="3093" max="3093" width="1.85546875" style="1" customWidth="1"/>
    <col min="3094" max="3096" width="5.140625" style="1" customWidth="1"/>
    <col min="3097" max="3097" width="2.28515625" style="1" customWidth="1"/>
    <col min="3098" max="3100" width="4.85546875" style="1" customWidth="1"/>
    <col min="3101" max="3101" width="2" style="1" customWidth="1"/>
    <col min="3102" max="3104" width="5.140625" style="1" customWidth="1"/>
    <col min="3105" max="3340" width="9.140625" style="1"/>
    <col min="3341" max="3341" width="1.28515625" style="1" customWidth="1"/>
    <col min="3342" max="3344" width="4.5703125" style="1" customWidth="1"/>
    <col min="3345" max="3345" width="1.7109375" style="1" customWidth="1"/>
    <col min="3346" max="3348" width="5.28515625" style="1" customWidth="1"/>
    <col min="3349" max="3349" width="1.85546875" style="1" customWidth="1"/>
    <col min="3350" max="3352" width="5.140625" style="1" customWidth="1"/>
    <col min="3353" max="3353" width="2.28515625" style="1" customWidth="1"/>
    <col min="3354" max="3356" width="4.85546875" style="1" customWidth="1"/>
    <col min="3357" max="3357" width="2" style="1" customWidth="1"/>
    <col min="3358" max="3360" width="5.140625" style="1" customWidth="1"/>
    <col min="3361" max="3596" width="9.140625" style="1"/>
    <col min="3597" max="3597" width="1.28515625" style="1" customWidth="1"/>
    <col min="3598" max="3600" width="4.5703125" style="1" customWidth="1"/>
    <col min="3601" max="3601" width="1.7109375" style="1" customWidth="1"/>
    <col min="3602" max="3604" width="5.28515625" style="1" customWidth="1"/>
    <col min="3605" max="3605" width="1.85546875" style="1" customWidth="1"/>
    <col min="3606" max="3608" width="5.140625" style="1" customWidth="1"/>
    <col min="3609" max="3609" width="2.28515625" style="1" customWidth="1"/>
    <col min="3610" max="3612" width="4.85546875" style="1" customWidth="1"/>
    <col min="3613" max="3613" width="2" style="1" customWidth="1"/>
    <col min="3614" max="3616" width="5.140625" style="1" customWidth="1"/>
    <col min="3617" max="3852" width="9.140625" style="1"/>
    <col min="3853" max="3853" width="1.28515625" style="1" customWidth="1"/>
    <col min="3854" max="3856" width="4.5703125" style="1" customWidth="1"/>
    <col min="3857" max="3857" width="1.7109375" style="1" customWidth="1"/>
    <col min="3858" max="3860" width="5.28515625" style="1" customWidth="1"/>
    <col min="3861" max="3861" width="1.85546875" style="1" customWidth="1"/>
    <col min="3862" max="3864" width="5.140625" style="1" customWidth="1"/>
    <col min="3865" max="3865" width="2.28515625" style="1" customWidth="1"/>
    <col min="3866" max="3868" width="4.85546875" style="1" customWidth="1"/>
    <col min="3869" max="3869" width="2" style="1" customWidth="1"/>
    <col min="3870" max="3872" width="5.140625" style="1" customWidth="1"/>
    <col min="3873" max="4108" width="9.140625" style="1"/>
    <col min="4109" max="4109" width="1.28515625" style="1" customWidth="1"/>
    <col min="4110" max="4112" width="4.5703125" style="1" customWidth="1"/>
    <col min="4113" max="4113" width="1.7109375" style="1" customWidth="1"/>
    <col min="4114" max="4116" width="5.28515625" style="1" customWidth="1"/>
    <col min="4117" max="4117" width="1.85546875" style="1" customWidth="1"/>
    <col min="4118" max="4120" width="5.140625" style="1" customWidth="1"/>
    <col min="4121" max="4121" width="2.28515625" style="1" customWidth="1"/>
    <col min="4122" max="4124" width="4.85546875" style="1" customWidth="1"/>
    <col min="4125" max="4125" width="2" style="1" customWidth="1"/>
    <col min="4126" max="4128" width="5.140625" style="1" customWidth="1"/>
    <col min="4129" max="4364" width="9.140625" style="1"/>
    <col min="4365" max="4365" width="1.28515625" style="1" customWidth="1"/>
    <col min="4366" max="4368" width="4.5703125" style="1" customWidth="1"/>
    <col min="4369" max="4369" width="1.7109375" style="1" customWidth="1"/>
    <col min="4370" max="4372" width="5.28515625" style="1" customWidth="1"/>
    <col min="4373" max="4373" width="1.85546875" style="1" customWidth="1"/>
    <col min="4374" max="4376" width="5.140625" style="1" customWidth="1"/>
    <col min="4377" max="4377" width="2.28515625" style="1" customWidth="1"/>
    <col min="4378" max="4380" width="4.85546875" style="1" customWidth="1"/>
    <col min="4381" max="4381" width="2" style="1" customWidth="1"/>
    <col min="4382" max="4384" width="5.140625" style="1" customWidth="1"/>
    <col min="4385" max="4620" width="9.140625" style="1"/>
    <col min="4621" max="4621" width="1.28515625" style="1" customWidth="1"/>
    <col min="4622" max="4624" width="4.5703125" style="1" customWidth="1"/>
    <col min="4625" max="4625" width="1.7109375" style="1" customWidth="1"/>
    <col min="4626" max="4628" width="5.28515625" style="1" customWidth="1"/>
    <col min="4629" max="4629" width="1.85546875" style="1" customWidth="1"/>
    <col min="4630" max="4632" width="5.140625" style="1" customWidth="1"/>
    <col min="4633" max="4633" width="2.28515625" style="1" customWidth="1"/>
    <col min="4634" max="4636" width="4.85546875" style="1" customWidth="1"/>
    <col min="4637" max="4637" width="2" style="1" customWidth="1"/>
    <col min="4638" max="4640" width="5.140625" style="1" customWidth="1"/>
    <col min="4641" max="4876" width="9.140625" style="1"/>
    <col min="4877" max="4877" width="1.28515625" style="1" customWidth="1"/>
    <col min="4878" max="4880" width="4.5703125" style="1" customWidth="1"/>
    <col min="4881" max="4881" width="1.7109375" style="1" customWidth="1"/>
    <col min="4882" max="4884" width="5.28515625" style="1" customWidth="1"/>
    <col min="4885" max="4885" width="1.85546875" style="1" customWidth="1"/>
    <col min="4886" max="4888" width="5.140625" style="1" customWidth="1"/>
    <col min="4889" max="4889" width="2.28515625" style="1" customWidth="1"/>
    <col min="4890" max="4892" width="4.85546875" style="1" customWidth="1"/>
    <col min="4893" max="4893" width="2" style="1" customWidth="1"/>
    <col min="4894" max="4896" width="5.140625" style="1" customWidth="1"/>
    <col min="4897" max="5132" width="9.140625" style="1"/>
    <col min="5133" max="5133" width="1.28515625" style="1" customWidth="1"/>
    <col min="5134" max="5136" width="4.5703125" style="1" customWidth="1"/>
    <col min="5137" max="5137" width="1.7109375" style="1" customWidth="1"/>
    <col min="5138" max="5140" width="5.28515625" style="1" customWidth="1"/>
    <col min="5141" max="5141" width="1.85546875" style="1" customWidth="1"/>
    <col min="5142" max="5144" width="5.140625" style="1" customWidth="1"/>
    <col min="5145" max="5145" width="2.28515625" style="1" customWidth="1"/>
    <col min="5146" max="5148" width="4.85546875" style="1" customWidth="1"/>
    <col min="5149" max="5149" width="2" style="1" customWidth="1"/>
    <col min="5150" max="5152" width="5.140625" style="1" customWidth="1"/>
    <col min="5153" max="5388" width="9.140625" style="1"/>
    <col min="5389" max="5389" width="1.28515625" style="1" customWidth="1"/>
    <col min="5390" max="5392" width="4.5703125" style="1" customWidth="1"/>
    <col min="5393" max="5393" width="1.7109375" style="1" customWidth="1"/>
    <col min="5394" max="5396" width="5.28515625" style="1" customWidth="1"/>
    <col min="5397" max="5397" width="1.85546875" style="1" customWidth="1"/>
    <col min="5398" max="5400" width="5.140625" style="1" customWidth="1"/>
    <col min="5401" max="5401" width="2.28515625" style="1" customWidth="1"/>
    <col min="5402" max="5404" width="4.85546875" style="1" customWidth="1"/>
    <col min="5405" max="5405" width="2" style="1" customWidth="1"/>
    <col min="5406" max="5408" width="5.140625" style="1" customWidth="1"/>
    <col min="5409" max="5644" width="9.140625" style="1"/>
    <col min="5645" max="5645" width="1.28515625" style="1" customWidth="1"/>
    <col min="5646" max="5648" width="4.5703125" style="1" customWidth="1"/>
    <col min="5649" max="5649" width="1.7109375" style="1" customWidth="1"/>
    <col min="5650" max="5652" width="5.28515625" style="1" customWidth="1"/>
    <col min="5653" max="5653" width="1.85546875" style="1" customWidth="1"/>
    <col min="5654" max="5656" width="5.140625" style="1" customWidth="1"/>
    <col min="5657" max="5657" width="2.28515625" style="1" customWidth="1"/>
    <col min="5658" max="5660" width="4.85546875" style="1" customWidth="1"/>
    <col min="5661" max="5661" width="2" style="1" customWidth="1"/>
    <col min="5662" max="5664" width="5.140625" style="1" customWidth="1"/>
    <col min="5665" max="5900" width="9.140625" style="1"/>
    <col min="5901" max="5901" width="1.28515625" style="1" customWidth="1"/>
    <col min="5902" max="5904" width="4.5703125" style="1" customWidth="1"/>
    <col min="5905" max="5905" width="1.7109375" style="1" customWidth="1"/>
    <col min="5906" max="5908" width="5.28515625" style="1" customWidth="1"/>
    <col min="5909" max="5909" width="1.85546875" style="1" customWidth="1"/>
    <col min="5910" max="5912" width="5.140625" style="1" customWidth="1"/>
    <col min="5913" max="5913" width="2.28515625" style="1" customWidth="1"/>
    <col min="5914" max="5916" width="4.85546875" style="1" customWidth="1"/>
    <col min="5917" max="5917" width="2" style="1" customWidth="1"/>
    <col min="5918" max="5920" width="5.140625" style="1" customWidth="1"/>
    <col min="5921" max="6156" width="9.140625" style="1"/>
    <col min="6157" max="6157" width="1.28515625" style="1" customWidth="1"/>
    <col min="6158" max="6160" width="4.5703125" style="1" customWidth="1"/>
    <col min="6161" max="6161" width="1.7109375" style="1" customWidth="1"/>
    <col min="6162" max="6164" width="5.28515625" style="1" customWidth="1"/>
    <col min="6165" max="6165" width="1.85546875" style="1" customWidth="1"/>
    <col min="6166" max="6168" width="5.140625" style="1" customWidth="1"/>
    <col min="6169" max="6169" width="2.28515625" style="1" customWidth="1"/>
    <col min="6170" max="6172" width="4.85546875" style="1" customWidth="1"/>
    <col min="6173" max="6173" width="2" style="1" customWidth="1"/>
    <col min="6174" max="6176" width="5.140625" style="1" customWidth="1"/>
    <col min="6177" max="6412" width="9.140625" style="1"/>
    <col min="6413" max="6413" width="1.28515625" style="1" customWidth="1"/>
    <col min="6414" max="6416" width="4.5703125" style="1" customWidth="1"/>
    <col min="6417" max="6417" width="1.7109375" style="1" customWidth="1"/>
    <col min="6418" max="6420" width="5.28515625" style="1" customWidth="1"/>
    <col min="6421" max="6421" width="1.85546875" style="1" customWidth="1"/>
    <col min="6422" max="6424" width="5.140625" style="1" customWidth="1"/>
    <col min="6425" max="6425" width="2.28515625" style="1" customWidth="1"/>
    <col min="6426" max="6428" width="4.85546875" style="1" customWidth="1"/>
    <col min="6429" max="6429" width="2" style="1" customWidth="1"/>
    <col min="6430" max="6432" width="5.140625" style="1" customWidth="1"/>
    <col min="6433" max="6668" width="9.140625" style="1"/>
    <col min="6669" max="6669" width="1.28515625" style="1" customWidth="1"/>
    <col min="6670" max="6672" width="4.5703125" style="1" customWidth="1"/>
    <col min="6673" max="6673" width="1.7109375" style="1" customWidth="1"/>
    <col min="6674" max="6676" width="5.28515625" style="1" customWidth="1"/>
    <col min="6677" max="6677" width="1.85546875" style="1" customWidth="1"/>
    <col min="6678" max="6680" width="5.140625" style="1" customWidth="1"/>
    <col min="6681" max="6681" width="2.28515625" style="1" customWidth="1"/>
    <col min="6682" max="6684" width="4.85546875" style="1" customWidth="1"/>
    <col min="6685" max="6685" width="2" style="1" customWidth="1"/>
    <col min="6686" max="6688" width="5.140625" style="1" customWidth="1"/>
    <col min="6689" max="6924" width="9.140625" style="1"/>
    <col min="6925" max="6925" width="1.28515625" style="1" customWidth="1"/>
    <col min="6926" max="6928" width="4.5703125" style="1" customWidth="1"/>
    <col min="6929" max="6929" width="1.7109375" style="1" customWidth="1"/>
    <col min="6930" max="6932" width="5.28515625" style="1" customWidth="1"/>
    <col min="6933" max="6933" width="1.85546875" style="1" customWidth="1"/>
    <col min="6934" max="6936" width="5.140625" style="1" customWidth="1"/>
    <col min="6937" max="6937" width="2.28515625" style="1" customWidth="1"/>
    <col min="6938" max="6940" width="4.85546875" style="1" customWidth="1"/>
    <col min="6941" max="6941" width="2" style="1" customWidth="1"/>
    <col min="6942" max="6944" width="5.140625" style="1" customWidth="1"/>
    <col min="6945" max="7180" width="9.140625" style="1"/>
    <col min="7181" max="7181" width="1.28515625" style="1" customWidth="1"/>
    <col min="7182" max="7184" width="4.5703125" style="1" customWidth="1"/>
    <col min="7185" max="7185" width="1.7109375" style="1" customWidth="1"/>
    <col min="7186" max="7188" width="5.28515625" style="1" customWidth="1"/>
    <col min="7189" max="7189" width="1.85546875" style="1" customWidth="1"/>
    <col min="7190" max="7192" width="5.140625" style="1" customWidth="1"/>
    <col min="7193" max="7193" width="2.28515625" style="1" customWidth="1"/>
    <col min="7194" max="7196" width="4.85546875" style="1" customWidth="1"/>
    <col min="7197" max="7197" width="2" style="1" customWidth="1"/>
    <col min="7198" max="7200" width="5.140625" style="1" customWidth="1"/>
    <col min="7201" max="7436" width="9.140625" style="1"/>
    <col min="7437" max="7437" width="1.28515625" style="1" customWidth="1"/>
    <col min="7438" max="7440" width="4.5703125" style="1" customWidth="1"/>
    <col min="7441" max="7441" width="1.7109375" style="1" customWidth="1"/>
    <col min="7442" max="7444" width="5.28515625" style="1" customWidth="1"/>
    <col min="7445" max="7445" width="1.85546875" style="1" customWidth="1"/>
    <col min="7446" max="7448" width="5.140625" style="1" customWidth="1"/>
    <col min="7449" max="7449" width="2.28515625" style="1" customWidth="1"/>
    <col min="7450" max="7452" width="4.85546875" style="1" customWidth="1"/>
    <col min="7453" max="7453" width="2" style="1" customWidth="1"/>
    <col min="7454" max="7456" width="5.140625" style="1" customWidth="1"/>
    <col min="7457" max="7692" width="9.140625" style="1"/>
    <col min="7693" max="7693" width="1.28515625" style="1" customWidth="1"/>
    <col min="7694" max="7696" width="4.5703125" style="1" customWidth="1"/>
    <col min="7697" max="7697" width="1.7109375" style="1" customWidth="1"/>
    <col min="7698" max="7700" width="5.28515625" style="1" customWidth="1"/>
    <col min="7701" max="7701" width="1.85546875" style="1" customWidth="1"/>
    <col min="7702" max="7704" width="5.140625" style="1" customWidth="1"/>
    <col min="7705" max="7705" width="2.28515625" style="1" customWidth="1"/>
    <col min="7706" max="7708" width="4.85546875" style="1" customWidth="1"/>
    <col min="7709" max="7709" width="2" style="1" customWidth="1"/>
    <col min="7710" max="7712" width="5.140625" style="1" customWidth="1"/>
    <col min="7713" max="7948" width="9.140625" style="1"/>
    <col min="7949" max="7949" width="1.28515625" style="1" customWidth="1"/>
    <col min="7950" max="7952" width="4.5703125" style="1" customWidth="1"/>
    <col min="7953" max="7953" width="1.7109375" style="1" customWidth="1"/>
    <col min="7954" max="7956" width="5.28515625" style="1" customWidth="1"/>
    <col min="7957" max="7957" width="1.85546875" style="1" customWidth="1"/>
    <col min="7958" max="7960" width="5.140625" style="1" customWidth="1"/>
    <col min="7961" max="7961" width="2.28515625" style="1" customWidth="1"/>
    <col min="7962" max="7964" width="4.85546875" style="1" customWidth="1"/>
    <col min="7965" max="7965" width="2" style="1" customWidth="1"/>
    <col min="7966" max="7968" width="5.140625" style="1" customWidth="1"/>
    <col min="7969" max="8204" width="9.140625" style="1"/>
    <col min="8205" max="8205" width="1.28515625" style="1" customWidth="1"/>
    <col min="8206" max="8208" width="4.5703125" style="1" customWidth="1"/>
    <col min="8209" max="8209" width="1.7109375" style="1" customWidth="1"/>
    <col min="8210" max="8212" width="5.28515625" style="1" customWidth="1"/>
    <col min="8213" max="8213" width="1.85546875" style="1" customWidth="1"/>
    <col min="8214" max="8216" width="5.140625" style="1" customWidth="1"/>
    <col min="8217" max="8217" width="2.28515625" style="1" customWidth="1"/>
    <col min="8218" max="8220" width="4.85546875" style="1" customWidth="1"/>
    <col min="8221" max="8221" width="2" style="1" customWidth="1"/>
    <col min="8222" max="8224" width="5.140625" style="1" customWidth="1"/>
    <col min="8225" max="8460" width="9.140625" style="1"/>
    <col min="8461" max="8461" width="1.28515625" style="1" customWidth="1"/>
    <col min="8462" max="8464" width="4.5703125" style="1" customWidth="1"/>
    <col min="8465" max="8465" width="1.7109375" style="1" customWidth="1"/>
    <col min="8466" max="8468" width="5.28515625" style="1" customWidth="1"/>
    <col min="8469" max="8469" width="1.85546875" style="1" customWidth="1"/>
    <col min="8470" max="8472" width="5.140625" style="1" customWidth="1"/>
    <col min="8473" max="8473" width="2.28515625" style="1" customWidth="1"/>
    <col min="8474" max="8476" width="4.85546875" style="1" customWidth="1"/>
    <col min="8477" max="8477" width="2" style="1" customWidth="1"/>
    <col min="8478" max="8480" width="5.140625" style="1" customWidth="1"/>
    <col min="8481" max="8716" width="9.140625" style="1"/>
    <col min="8717" max="8717" width="1.28515625" style="1" customWidth="1"/>
    <col min="8718" max="8720" width="4.5703125" style="1" customWidth="1"/>
    <col min="8721" max="8721" width="1.7109375" style="1" customWidth="1"/>
    <col min="8722" max="8724" width="5.28515625" style="1" customWidth="1"/>
    <col min="8725" max="8725" width="1.85546875" style="1" customWidth="1"/>
    <col min="8726" max="8728" width="5.140625" style="1" customWidth="1"/>
    <col min="8729" max="8729" width="2.28515625" style="1" customWidth="1"/>
    <col min="8730" max="8732" width="4.85546875" style="1" customWidth="1"/>
    <col min="8733" max="8733" width="2" style="1" customWidth="1"/>
    <col min="8734" max="8736" width="5.140625" style="1" customWidth="1"/>
    <col min="8737" max="8972" width="9.140625" style="1"/>
    <col min="8973" max="8973" width="1.28515625" style="1" customWidth="1"/>
    <col min="8974" max="8976" width="4.5703125" style="1" customWidth="1"/>
    <col min="8977" max="8977" width="1.7109375" style="1" customWidth="1"/>
    <col min="8978" max="8980" width="5.28515625" style="1" customWidth="1"/>
    <col min="8981" max="8981" width="1.85546875" style="1" customWidth="1"/>
    <col min="8982" max="8984" width="5.140625" style="1" customWidth="1"/>
    <col min="8985" max="8985" width="2.28515625" style="1" customWidth="1"/>
    <col min="8986" max="8988" width="4.85546875" style="1" customWidth="1"/>
    <col min="8989" max="8989" width="2" style="1" customWidth="1"/>
    <col min="8990" max="8992" width="5.140625" style="1" customWidth="1"/>
    <col min="8993" max="9228" width="9.140625" style="1"/>
    <col min="9229" max="9229" width="1.28515625" style="1" customWidth="1"/>
    <col min="9230" max="9232" width="4.5703125" style="1" customWidth="1"/>
    <col min="9233" max="9233" width="1.7109375" style="1" customWidth="1"/>
    <col min="9234" max="9236" width="5.28515625" style="1" customWidth="1"/>
    <col min="9237" max="9237" width="1.85546875" style="1" customWidth="1"/>
    <col min="9238" max="9240" width="5.140625" style="1" customWidth="1"/>
    <col min="9241" max="9241" width="2.28515625" style="1" customWidth="1"/>
    <col min="9242" max="9244" width="4.85546875" style="1" customWidth="1"/>
    <col min="9245" max="9245" width="2" style="1" customWidth="1"/>
    <col min="9246" max="9248" width="5.140625" style="1" customWidth="1"/>
    <col min="9249" max="9484" width="9.140625" style="1"/>
    <col min="9485" max="9485" width="1.28515625" style="1" customWidth="1"/>
    <col min="9486" max="9488" width="4.5703125" style="1" customWidth="1"/>
    <col min="9489" max="9489" width="1.7109375" style="1" customWidth="1"/>
    <col min="9490" max="9492" width="5.28515625" style="1" customWidth="1"/>
    <col min="9493" max="9493" width="1.85546875" style="1" customWidth="1"/>
    <col min="9494" max="9496" width="5.140625" style="1" customWidth="1"/>
    <col min="9497" max="9497" width="2.28515625" style="1" customWidth="1"/>
    <col min="9498" max="9500" width="4.85546875" style="1" customWidth="1"/>
    <col min="9501" max="9501" width="2" style="1" customWidth="1"/>
    <col min="9502" max="9504" width="5.140625" style="1" customWidth="1"/>
    <col min="9505" max="9740" width="9.140625" style="1"/>
    <col min="9741" max="9741" width="1.28515625" style="1" customWidth="1"/>
    <col min="9742" max="9744" width="4.5703125" style="1" customWidth="1"/>
    <col min="9745" max="9745" width="1.7109375" style="1" customWidth="1"/>
    <col min="9746" max="9748" width="5.28515625" style="1" customWidth="1"/>
    <col min="9749" max="9749" width="1.85546875" style="1" customWidth="1"/>
    <col min="9750" max="9752" width="5.140625" style="1" customWidth="1"/>
    <col min="9753" max="9753" width="2.28515625" style="1" customWidth="1"/>
    <col min="9754" max="9756" width="4.85546875" style="1" customWidth="1"/>
    <col min="9757" max="9757" width="2" style="1" customWidth="1"/>
    <col min="9758" max="9760" width="5.140625" style="1" customWidth="1"/>
    <col min="9761" max="9996" width="9.140625" style="1"/>
    <col min="9997" max="9997" width="1.28515625" style="1" customWidth="1"/>
    <col min="9998" max="10000" width="4.5703125" style="1" customWidth="1"/>
    <col min="10001" max="10001" width="1.7109375" style="1" customWidth="1"/>
    <col min="10002" max="10004" width="5.28515625" style="1" customWidth="1"/>
    <col min="10005" max="10005" width="1.85546875" style="1" customWidth="1"/>
    <col min="10006" max="10008" width="5.140625" style="1" customWidth="1"/>
    <col min="10009" max="10009" width="2.28515625" style="1" customWidth="1"/>
    <col min="10010" max="10012" width="4.85546875" style="1" customWidth="1"/>
    <col min="10013" max="10013" width="2" style="1" customWidth="1"/>
    <col min="10014" max="10016" width="5.140625" style="1" customWidth="1"/>
    <col min="10017" max="10252" width="9.140625" style="1"/>
    <col min="10253" max="10253" width="1.28515625" style="1" customWidth="1"/>
    <col min="10254" max="10256" width="4.5703125" style="1" customWidth="1"/>
    <col min="10257" max="10257" width="1.7109375" style="1" customWidth="1"/>
    <col min="10258" max="10260" width="5.28515625" style="1" customWidth="1"/>
    <col min="10261" max="10261" width="1.85546875" style="1" customWidth="1"/>
    <col min="10262" max="10264" width="5.140625" style="1" customWidth="1"/>
    <col min="10265" max="10265" width="2.28515625" style="1" customWidth="1"/>
    <col min="10266" max="10268" width="4.85546875" style="1" customWidth="1"/>
    <col min="10269" max="10269" width="2" style="1" customWidth="1"/>
    <col min="10270" max="10272" width="5.140625" style="1" customWidth="1"/>
    <col min="10273" max="10508" width="9.140625" style="1"/>
    <col min="10509" max="10509" width="1.28515625" style="1" customWidth="1"/>
    <col min="10510" max="10512" width="4.5703125" style="1" customWidth="1"/>
    <col min="10513" max="10513" width="1.7109375" style="1" customWidth="1"/>
    <col min="10514" max="10516" width="5.28515625" style="1" customWidth="1"/>
    <col min="10517" max="10517" width="1.85546875" style="1" customWidth="1"/>
    <col min="10518" max="10520" width="5.140625" style="1" customWidth="1"/>
    <col min="10521" max="10521" width="2.28515625" style="1" customWidth="1"/>
    <col min="10522" max="10524" width="4.85546875" style="1" customWidth="1"/>
    <col min="10525" max="10525" width="2" style="1" customWidth="1"/>
    <col min="10526" max="10528" width="5.140625" style="1" customWidth="1"/>
    <col min="10529" max="10764" width="9.140625" style="1"/>
    <col min="10765" max="10765" width="1.28515625" style="1" customWidth="1"/>
    <col min="10766" max="10768" width="4.5703125" style="1" customWidth="1"/>
    <col min="10769" max="10769" width="1.7109375" style="1" customWidth="1"/>
    <col min="10770" max="10772" width="5.28515625" style="1" customWidth="1"/>
    <col min="10773" max="10773" width="1.85546875" style="1" customWidth="1"/>
    <col min="10774" max="10776" width="5.140625" style="1" customWidth="1"/>
    <col min="10777" max="10777" width="2.28515625" style="1" customWidth="1"/>
    <col min="10778" max="10780" width="4.85546875" style="1" customWidth="1"/>
    <col min="10781" max="10781" width="2" style="1" customWidth="1"/>
    <col min="10782" max="10784" width="5.140625" style="1" customWidth="1"/>
    <col min="10785" max="11020" width="9.140625" style="1"/>
    <col min="11021" max="11021" width="1.28515625" style="1" customWidth="1"/>
    <col min="11022" max="11024" width="4.5703125" style="1" customWidth="1"/>
    <col min="11025" max="11025" width="1.7109375" style="1" customWidth="1"/>
    <col min="11026" max="11028" width="5.28515625" style="1" customWidth="1"/>
    <col min="11029" max="11029" width="1.85546875" style="1" customWidth="1"/>
    <col min="11030" max="11032" width="5.140625" style="1" customWidth="1"/>
    <col min="11033" max="11033" width="2.28515625" style="1" customWidth="1"/>
    <col min="11034" max="11036" width="4.85546875" style="1" customWidth="1"/>
    <col min="11037" max="11037" width="2" style="1" customWidth="1"/>
    <col min="11038" max="11040" width="5.140625" style="1" customWidth="1"/>
    <col min="11041" max="11276" width="9.140625" style="1"/>
    <col min="11277" max="11277" width="1.28515625" style="1" customWidth="1"/>
    <col min="11278" max="11280" width="4.5703125" style="1" customWidth="1"/>
    <col min="11281" max="11281" width="1.7109375" style="1" customWidth="1"/>
    <col min="11282" max="11284" width="5.28515625" style="1" customWidth="1"/>
    <col min="11285" max="11285" width="1.85546875" style="1" customWidth="1"/>
    <col min="11286" max="11288" width="5.140625" style="1" customWidth="1"/>
    <col min="11289" max="11289" width="2.28515625" style="1" customWidth="1"/>
    <col min="11290" max="11292" width="4.85546875" style="1" customWidth="1"/>
    <col min="11293" max="11293" width="2" style="1" customWidth="1"/>
    <col min="11294" max="11296" width="5.140625" style="1" customWidth="1"/>
    <col min="11297" max="11532" width="9.140625" style="1"/>
    <col min="11533" max="11533" width="1.28515625" style="1" customWidth="1"/>
    <col min="11534" max="11536" width="4.5703125" style="1" customWidth="1"/>
    <col min="11537" max="11537" width="1.7109375" style="1" customWidth="1"/>
    <col min="11538" max="11540" width="5.28515625" style="1" customWidth="1"/>
    <col min="11541" max="11541" width="1.85546875" style="1" customWidth="1"/>
    <col min="11542" max="11544" width="5.140625" style="1" customWidth="1"/>
    <col min="11545" max="11545" width="2.28515625" style="1" customWidth="1"/>
    <col min="11546" max="11548" width="4.85546875" style="1" customWidth="1"/>
    <col min="11549" max="11549" width="2" style="1" customWidth="1"/>
    <col min="11550" max="11552" width="5.140625" style="1" customWidth="1"/>
    <col min="11553" max="11788" width="9.140625" style="1"/>
    <col min="11789" max="11789" width="1.28515625" style="1" customWidth="1"/>
    <col min="11790" max="11792" width="4.5703125" style="1" customWidth="1"/>
    <col min="11793" max="11793" width="1.7109375" style="1" customWidth="1"/>
    <col min="11794" max="11796" width="5.28515625" style="1" customWidth="1"/>
    <col min="11797" max="11797" width="1.85546875" style="1" customWidth="1"/>
    <col min="11798" max="11800" width="5.140625" style="1" customWidth="1"/>
    <col min="11801" max="11801" width="2.28515625" style="1" customWidth="1"/>
    <col min="11802" max="11804" width="4.85546875" style="1" customWidth="1"/>
    <col min="11805" max="11805" width="2" style="1" customWidth="1"/>
    <col min="11806" max="11808" width="5.140625" style="1" customWidth="1"/>
    <col min="11809" max="12044" width="9.140625" style="1"/>
    <col min="12045" max="12045" width="1.28515625" style="1" customWidth="1"/>
    <col min="12046" max="12048" width="4.5703125" style="1" customWidth="1"/>
    <col min="12049" max="12049" width="1.7109375" style="1" customWidth="1"/>
    <col min="12050" max="12052" width="5.28515625" style="1" customWidth="1"/>
    <col min="12053" max="12053" width="1.85546875" style="1" customWidth="1"/>
    <col min="12054" max="12056" width="5.140625" style="1" customWidth="1"/>
    <col min="12057" max="12057" width="2.28515625" style="1" customWidth="1"/>
    <col min="12058" max="12060" width="4.85546875" style="1" customWidth="1"/>
    <col min="12061" max="12061" width="2" style="1" customWidth="1"/>
    <col min="12062" max="12064" width="5.140625" style="1" customWidth="1"/>
    <col min="12065" max="12300" width="9.140625" style="1"/>
    <col min="12301" max="12301" width="1.28515625" style="1" customWidth="1"/>
    <col min="12302" max="12304" width="4.5703125" style="1" customWidth="1"/>
    <col min="12305" max="12305" width="1.7109375" style="1" customWidth="1"/>
    <col min="12306" max="12308" width="5.28515625" style="1" customWidth="1"/>
    <col min="12309" max="12309" width="1.85546875" style="1" customWidth="1"/>
    <col min="12310" max="12312" width="5.140625" style="1" customWidth="1"/>
    <col min="12313" max="12313" width="2.28515625" style="1" customWidth="1"/>
    <col min="12314" max="12316" width="4.85546875" style="1" customWidth="1"/>
    <col min="12317" max="12317" width="2" style="1" customWidth="1"/>
    <col min="12318" max="12320" width="5.140625" style="1" customWidth="1"/>
    <col min="12321" max="12556" width="9.140625" style="1"/>
    <col min="12557" max="12557" width="1.28515625" style="1" customWidth="1"/>
    <col min="12558" max="12560" width="4.5703125" style="1" customWidth="1"/>
    <col min="12561" max="12561" width="1.7109375" style="1" customWidth="1"/>
    <col min="12562" max="12564" width="5.28515625" style="1" customWidth="1"/>
    <col min="12565" max="12565" width="1.85546875" style="1" customWidth="1"/>
    <col min="12566" max="12568" width="5.140625" style="1" customWidth="1"/>
    <col min="12569" max="12569" width="2.28515625" style="1" customWidth="1"/>
    <col min="12570" max="12572" width="4.85546875" style="1" customWidth="1"/>
    <col min="12573" max="12573" width="2" style="1" customWidth="1"/>
    <col min="12574" max="12576" width="5.140625" style="1" customWidth="1"/>
    <col min="12577" max="12812" width="9.140625" style="1"/>
    <col min="12813" max="12813" width="1.28515625" style="1" customWidth="1"/>
    <col min="12814" max="12816" width="4.5703125" style="1" customWidth="1"/>
    <col min="12817" max="12817" width="1.7109375" style="1" customWidth="1"/>
    <col min="12818" max="12820" width="5.28515625" style="1" customWidth="1"/>
    <col min="12821" max="12821" width="1.85546875" style="1" customWidth="1"/>
    <col min="12822" max="12824" width="5.140625" style="1" customWidth="1"/>
    <col min="12825" max="12825" width="2.28515625" style="1" customWidth="1"/>
    <col min="12826" max="12828" width="4.85546875" style="1" customWidth="1"/>
    <col min="12829" max="12829" width="2" style="1" customWidth="1"/>
    <col min="12830" max="12832" width="5.140625" style="1" customWidth="1"/>
    <col min="12833" max="13068" width="9.140625" style="1"/>
    <col min="13069" max="13069" width="1.28515625" style="1" customWidth="1"/>
    <col min="13070" max="13072" width="4.5703125" style="1" customWidth="1"/>
    <col min="13073" max="13073" width="1.7109375" style="1" customWidth="1"/>
    <col min="13074" max="13076" width="5.28515625" style="1" customWidth="1"/>
    <col min="13077" max="13077" width="1.85546875" style="1" customWidth="1"/>
    <col min="13078" max="13080" width="5.140625" style="1" customWidth="1"/>
    <col min="13081" max="13081" width="2.28515625" style="1" customWidth="1"/>
    <col min="13082" max="13084" width="4.85546875" style="1" customWidth="1"/>
    <col min="13085" max="13085" width="2" style="1" customWidth="1"/>
    <col min="13086" max="13088" width="5.140625" style="1" customWidth="1"/>
    <col min="13089" max="13324" width="9.140625" style="1"/>
    <col min="13325" max="13325" width="1.28515625" style="1" customWidth="1"/>
    <col min="13326" max="13328" width="4.5703125" style="1" customWidth="1"/>
    <col min="13329" max="13329" width="1.7109375" style="1" customWidth="1"/>
    <col min="13330" max="13332" width="5.28515625" style="1" customWidth="1"/>
    <col min="13333" max="13333" width="1.85546875" style="1" customWidth="1"/>
    <col min="13334" max="13336" width="5.140625" style="1" customWidth="1"/>
    <col min="13337" max="13337" width="2.28515625" style="1" customWidth="1"/>
    <col min="13338" max="13340" width="4.85546875" style="1" customWidth="1"/>
    <col min="13341" max="13341" width="2" style="1" customWidth="1"/>
    <col min="13342" max="13344" width="5.140625" style="1" customWidth="1"/>
    <col min="13345" max="13580" width="9.140625" style="1"/>
    <col min="13581" max="13581" width="1.28515625" style="1" customWidth="1"/>
    <col min="13582" max="13584" width="4.5703125" style="1" customWidth="1"/>
    <col min="13585" max="13585" width="1.7109375" style="1" customWidth="1"/>
    <col min="13586" max="13588" width="5.28515625" style="1" customWidth="1"/>
    <col min="13589" max="13589" width="1.85546875" style="1" customWidth="1"/>
    <col min="13590" max="13592" width="5.140625" style="1" customWidth="1"/>
    <col min="13593" max="13593" width="2.28515625" style="1" customWidth="1"/>
    <col min="13594" max="13596" width="4.85546875" style="1" customWidth="1"/>
    <col min="13597" max="13597" width="2" style="1" customWidth="1"/>
    <col min="13598" max="13600" width="5.140625" style="1" customWidth="1"/>
    <col min="13601" max="13836" width="9.140625" style="1"/>
    <col min="13837" max="13837" width="1.28515625" style="1" customWidth="1"/>
    <col min="13838" max="13840" width="4.5703125" style="1" customWidth="1"/>
    <col min="13841" max="13841" width="1.7109375" style="1" customWidth="1"/>
    <col min="13842" max="13844" width="5.28515625" style="1" customWidth="1"/>
    <col min="13845" max="13845" width="1.85546875" style="1" customWidth="1"/>
    <col min="13846" max="13848" width="5.140625" style="1" customWidth="1"/>
    <col min="13849" max="13849" width="2.28515625" style="1" customWidth="1"/>
    <col min="13850" max="13852" width="4.85546875" style="1" customWidth="1"/>
    <col min="13853" max="13853" width="2" style="1" customWidth="1"/>
    <col min="13854" max="13856" width="5.140625" style="1" customWidth="1"/>
    <col min="13857" max="14092" width="9.140625" style="1"/>
    <col min="14093" max="14093" width="1.28515625" style="1" customWidth="1"/>
    <col min="14094" max="14096" width="4.5703125" style="1" customWidth="1"/>
    <col min="14097" max="14097" width="1.7109375" style="1" customWidth="1"/>
    <col min="14098" max="14100" width="5.28515625" style="1" customWidth="1"/>
    <col min="14101" max="14101" width="1.85546875" style="1" customWidth="1"/>
    <col min="14102" max="14104" width="5.140625" style="1" customWidth="1"/>
    <col min="14105" max="14105" width="2.28515625" style="1" customWidth="1"/>
    <col min="14106" max="14108" width="4.85546875" style="1" customWidth="1"/>
    <col min="14109" max="14109" width="2" style="1" customWidth="1"/>
    <col min="14110" max="14112" width="5.140625" style="1" customWidth="1"/>
    <col min="14113" max="14348" width="9.140625" style="1"/>
    <col min="14349" max="14349" width="1.28515625" style="1" customWidth="1"/>
    <col min="14350" max="14352" width="4.5703125" style="1" customWidth="1"/>
    <col min="14353" max="14353" width="1.7109375" style="1" customWidth="1"/>
    <col min="14354" max="14356" width="5.28515625" style="1" customWidth="1"/>
    <col min="14357" max="14357" width="1.85546875" style="1" customWidth="1"/>
    <col min="14358" max="14360" width="5.140625" style="1" customWidth="1"/>
    <col min="14361" max="14361" width="2.28515625" style="1" customWidth="1"/>
    <col min="14362" max="14364" width="4.85546875" style="1" customWidth="1"/>
    <col min="14365" max="14365" width="2" style="1" customWidth="1"/>
    <col min="14366" max="14368" width="5.140625" style="1" customWidth="1"/>
    <col min="14369" max="14604" width="9.140625" style="1"/>
    <col min="14605" max="14605" width="1.28515625" style="1" customWidth="1"/>
    <col min="14606" max="14608" width="4.5703125" style="1" customWidth="1"/>
    <col min="14609" max="14609" width="1.7109375" style="1" customWidth="1"/>
    <col min="14610" max="14612" width="5.28515625" style="1" customWidth="1"/>
    <col min="14613" max="14613" width="1.85546875" style="1" customWidth="1"/>
    <col min="14614" max="14616" width="5.140625" style="1" customWidth="1"/>
    <col min="14617" max="14617" width="2.28515625" style="1" customWidth="1"/>
    <col min="14618" max="14620" width="4.85546875" style="1" customWidth="1"/>
    <col min="14621" max="14621" width="2" style="1" customWidth="1"/>
    <col min="14622" max="14624" width="5.140625" style="1" customWidth="1"/>
    <col min="14625" max="14860" width="9.140625" style="1"/>
    <col min="14861" max="14861" width="1.28515625" style="1" customWidth="1"/>
    <col min="14862" max="14864" width="4.5703125" style="1" customWidth="1"/>
    <col min="14865" max="14865" width="1.7109375" style="1" customWidth="1"/>
    <col min="14866" max="14868" width="5.28515625" style="1" customWidth="1"/>
    <col min="14869" max="14869" width="1.85546875" style="1" customWidth="1"/>
    <col min="14870" max="14872" width="5.140625" style="1" customWidth="1"/>
    <col min="14873" max="14873" width="2.28515625" style="1" customWidth="1"/>
    <col min="14874" max="14876" width="4.85546875" style="1" customWidth="1"/>
    <col min="14877" max="14877" width="2" style="1" customWidth="1"/>
    <col min="14878" max="14880" width="5.140625" style="1" customWidth="1"/>
    <col min="14881" max="15116" width="9.140625" style="1"/>
    <col min="15117" max="15117" width="1.28515625" style="1" customWidth="1"/>
    <col min="15118" max="15120" width="4.5703125" style="1" customWidth="1"/>
    <col min="15121" max="15121" width="1.7109375" style="1" customWidth="1"/>
    <col min="15122" max="15124" width="5.28515625" style="1" customWidth="1"/>
    <col min="15125" max="15125" width="1.85546875" style="1" customWidth="1"/>
    <col min="15126" max="15128" width="5.140625" style="1" customWidth="1"/>
    <col min="15129" max="15129" width="2.28515625" style="1" customWidth="1"/>
    <col min="15130" max="15132" width="4.85546875" style="1" customWidth="1"/>
    <col min="15133" max="15133" width="2" style="1" customWidth="1"/>
    <col min="15134" max="15136" width="5.140625" style="1" customWidth="1"/>
    <col min="15137" max="15372" width="9.140625" style="1"/>
    <col min="15373" max="15373" width="1.28515625" style="1" customWidth="1"/>
    <col min="15374" max="15376" width="4.5703125" style="1" customWidth="1"/>
    <col min="15377" max="15377" width="1.7109375" style="1" customWidth="1"/>
    <col min="15378" max="15380" width="5.28515625" style="1" customWidth="1"/>
    <col min="15381" max="15381" width="1.85546875" style="1" customWidth="1"/>
    <col min="15382" max="15384" width="5.140625" style="1" customWidth="1"/>
    <col min="15385" max="15385" width="2.28515625" style="1" customWidth="1"/>
    <col min="15386" max="15388" width="4.85546875" style="1" customWidth="1"/>
    <col min="15389" max="15389" width="2" style="1" customWidth="1"/>
    <col min="15390" max="15392" width="5.140625" style="1" customWidth="1"/>
    <col min="15393" max="15628" width="9.140625" style="1"/>
    <col min="15629" max="15629" width="1.28515625" style="1" customWidth="1"/>
    <col min="15630" max="15632" width="4.5703125" style="1" customWidth="1"/>
    <col min="15633" max="15633" width="1.7109375" style="1" customWidth="1"/>
    <col min="15634" max="15636" width="5.28515625" style="1" customWidth="1"/>
    <col min="15637" max="15637" width="1.85546875" style="1" customWidth="1"/>
    <col min="15638" max="15640" width="5.140625" style="1" customWidth="1"/>
    <col min="15641" max="15641" width="2.28515625" style="1" customWidth="1"/>
    <col min="15642" max="15644" width="4.85546875" style="1" customWidth="1"/>
    <col min="15645" max="15645" width="2" style="1" customWidth="1"/>
    <col min="15646" max="15648" width="5.140625" style="1" customWidth="1"/>
    <col min="15649" max="15884" width="9.140625" style="1"/>
    <col min="15885" max="15885" width="1.28515625" style="1" customWidth="1"/>
    <col min="15886" max="15888" width="4.5703125" style="1" customWidth="1"/>
    <col min="15889" max="15889" width="1.7109375" style="1" customWidth="1"/>
    <col min="15890" max="15892" width="5.28515625" style="1" customWidth="1"/>
    <col min="15893" max="15893" width="1.85546875" style="1" customWidth="1"/>
    <col min="15894" max="15896" width="5.140625" style="1" customWidth="1"/>
    <col min="15897" max="15897" width="2.28515625" style="1" customWidth="1"/>
    <col min="15898" max="15900" width="4.85546875" style="1" customWidth="1"/>
    <col min="15901" max="15901" width="2" style="1" customWidth="1"/>
    <col min="15902" max="15904" width="5.140625" style="1" customWidth="1"/>
    <col min="15905" max="16140" width="9.140625" style="1"/>
    <col min="16141" max="16141" width="1.28515625" style="1" customWidth="1"/>
    <col min="16142" max="16144" width="4.5703125" style="1" customWidth="1"/>
    <col min="16145" max="16145" width="1.7109375" style="1" customWidth="1"/>
    <col min="16146" max="16148" width="5.28515625" style="1" customWidth="1"/>
    <col min="16149" max="16149" width="1.85546875" style="1" customWidth="1"/>
    <col min="16150" max="16152" width="5.140625" style="1" customWidth="1"/>
    <col min="16153" max="16153" width="2.28515625" style="1" customWidth="1"/>
    <col min="16154" max="16156" width="4.85546875" style="1" customWidth="1"/>
    <col min="16157" max="16157" width="2" style="1" customWidth="1"/>
    <col min="16158" max="16160" width="5.140625" style="1" customWidth="1"/>
    <col min="16161" max="16384" width="9.140625" style="1"/>
  </cols>
  <sheetData>
    <row r="1" spans="1:35" x14ac:dyDescent="0.2">
      <c r="A1" s="1" t="s">
        <v>3</v>
      </c>
    </row>
    <row r="2" spans="1:35" ht="18.75" customHeight="1" thickBot="1" x14ac:dyDescent="0.3">
      <c r="A2" s="25" t="s">
        <v>84</v>
      </c>
      <c r="B2" s="26"/>
    </row>
    <row r="3" spans="1:35" ht="12.75" customHeight="1" x14ac:dyDescent="0.2">
      <c r="A3" s="27" t="s">
        <v>38</v>
      </c>
      <c r="B3" s="27"/>
      <c r="C3" s="34" t="s">
        <v>2</v>
      </c>
      <c r="D3" s="34"/>
      <c r="E3" s="34"/>
      <c r="F3" s="34"/>
      <c r="G3" s="34"/>
      <c r="H3" s="27"/>
      <c r="I3" s="34" t="s">
        <v>0</v>
      </c>
      <c r="J3" s="34"/>
      <c r="K3" s="34"/>
      <c r="L3" s="34"/>
      <c r="M3" s="34"/>
      <c r="N3" s="39"/>
      <c r="O3" s="27"/>
      <c r="P3" s="34" t="s">
        <v>1</v>
      </c>
      <c r="Q3" s="34"/>
      <c r="R3" s="34"/>
      <c r="S3" s="34"/>
      <c r="T3" s="34"/>
      <c r="U3" s="39"/>
      <c r="V3" s="27"/>
      <c r="W3" s="34" t="s">
        <v>39</v>
      </c>
      <c r="X3" s="34"/>
      <c r="Y3" s="34"/>
      <c r="Z3" s="34"/>
      <c r="AA3" s="34"/>
      <c r="AB3" s="39"/>
      <c r="AC3" s="27"/>
      <c r="AD3" s="34" t="s">
        <v>40</v>
      </c>
      <c r="AE3" s="34"/>
      <c r="AF3" s="34"/>
      <c r="AG3" s="34"/>
      <c r="AH3" s="34"/>
    </row>
    <row r="4" spans="1:35" ht="14.25" x14ac:dyDescent="0.2">
      <c r="A4" s="2" t="s">
        <v>41</v>
      </c>
      <c r="B4" s="2"/>
      <c r="C4" s="2">
        <v>2007</v>
      </c>
      <c r="D4" s="2">
        <v>2011</v>
      </c>
      <c r="E4" s="2">
        <v>2015</v>
      </c>
      <c r="F4" s="2">
        <v>2019</v>
      </c>
      <c r="G4" s="2">
        <v>2023</v>
      </c>
      <c r="H4" s="2"/>
      <c r="I4" s="2">
        <v>2007</v>
      </c>
      <c r="J4" s="2">
        <v>2011</v>
      </c>
      <c r="K4" s="2">
        <v>2015</v>
      </c>
      <c r="L4" s="2">
        <v>2019</v>
      </c>
      <c r="M4" s="2">
        <v>2023</v>
      </c>
      <c r="N4" s="35" t="s">
        <v>95</v>
      </c>
      <c r="O4" s="36"/>
      <c r="P4" s="2">
        <v>2007</v>
      </c>
      <c r="Q4" s="2">
        <v>2011</v>
      </c>
      <c r="R4" s="2">
        <v>2015</v>
      </c>
      <c r="S4" s="2">
        <v>2019</v>
      </c>
      <c r="T4" s="2">
        <v>2023</v>
      </c>
      <c r="U4" s="35" t="s">
        <v>95</v>
      </c>
      <c r="V4" s="36"/>
      <c r="W4" s="2">
        <v>2007</v>
      </c>
      <c r="X4" s="2">
        <v>2011</v>
      </c>
      <c r="Y4" s="2">
        <v>2015</v>
      </c>
      <c r="Z4" s="2">
        <v>2019</v>
      </c>
      <c r="AA4" s="2">
        <v>2023</v>
      </c>
      <c r="AB4" s="35" t="s">
        <v>95</v>
      </c>
      <c r="AC4" s="36"/>
      <c r="AD4" s="2">
        <v>2007</v>
      </c>
      <c r="AE4" s="2">
        <v>2011</v>
      </c>
      <c r="AF4" s="2">
        <v>2015</v>
      </c>
      <c r="AG4" s="2">
        <v>2019</v>
      </c>
      <c r="AH4" s="2">
        <v>2023</v>
      </c>
      <c r="AI4" s="35" t="s">
        <v>95</v>
      </c>
    </row>
    <row r="5" spans="1:35" x14ac:dyDescent="0.2">
      <c r="A5" s="16" t="s">
        <v>2</v>
      </c>
      <c r="B5" s="16"/>
      <c r="C5" s="16">
        <f>SUM(C6:C14)</f>
        <v>603</v>
      </c>
      <c r="D5" s="16">
        <f>SUM(D6:D14)</f>
        <v>553</v>
      </c>
      <c r="E5" s="16">
        <f>SUM(E6:E14)</f>
        <v>554</v>
      </c>
      <c r="F5" s="16">
        <f>SUM(F6:F14)</f>
        <v>513</v>
      </c>
      <c r="G5" s="16">
        <f>SUM(G6:G14)</f>
        <v>458</v>
      </c>
      <c r="H5" s="16"/>
      <c r="I5" s="16">
        <f>SUM(I6:I14)</f>
        <v>259</v>
      </c>
      <c r="J5" s="16">
        <f>SUM(J6:J14)</f>
        <v>234</v>
      </c>
      <c r="K5" s="16">
        <f>SUM(K6:K14)</f>
        <v>227</v>
      </c>
      <c r="L5" s="16">
        <f>SUM(L6:L14)</f>
        <v>205</v>
      </c>
      <c r="M5" s="16">
        <f>SUM(M6:M14)</f>
        <v>191</v>
      </c>
      <c r="N5" s="16"/>
      <c r="O5" s="28"/>
      <c r="P5" s="16">
        <f>SUM(P6:P14)</f>
        <v>344</v>
      </c>
      <c r="Q5" s="16">
        <f>SUM(Q6:Q14)</f>
        <v>319</v>
      </c>
      <c r="R5" s="16">
        <f>SUM(R6:R14)</f>
        <v>327</v>
      </c>
      <c r="S5" s="16">
        <f>SUM(S6:S14)</f>
        <v>308</v>
      </c>
      <c r="T5" s="16">
        <f>SUM(T6:T14)</f>
        <v>267</v>
      </c>
      <c r="U5" s="16"/>
      <c r="V5" s="16"/>
      <c r="W5" s="14">
        <f>IF(I5="-","-",I5/C5*100)</f>
        <v>42.951907131011609</v>
      </c>
      <c r="X5" s="14">
        <f>IF(J5="-","-",J5/D5*100)</f>
        <v>42.31464737793852</v>
      </c>
      <c r="Y5" s="14">
        <f>IF(K5="-","-",K5/E5*100)</f>
        <v>40.974729241877256</v>
      </c>
      <c r="Z5" s="14">
        <f>IF(L5="-","-",L5/F5*100)</f>
        <v>39.96101364522417</v>
      </c>
      <c r="AA5" s="14">
        <f>IF(M5="-","-",M5/G5*100)</f>
        <v>41.703056768558952</v>
      </c>
      <c r="AB5" s="14"/>
      <c r="AC5" s="14"/>
      <c r="AD5" s="14">
        <f>IF(P5="-","-",P5/C5*100)</f>
        <v>57.048092868988384</v>
      </c>
      <c r="AE5" s="14">
        <f>IF(Q5="-","-",Q5/D5*100)</f>
        <v>57.68535262206148</v>
      </c>
      <c r="AF5" s="14">
        <f>IF(R5="-","-",R5/E5*100)</f>
        <v>59.025270758122737</v>
      </c>
      <c r="AG5" s="14">
        <f>IF(S5="-","-",S5/F5*100)</f>
        <v>60.038986354775822</v>
      </c>
      <c r="AH5" s="14">
        <f>IF(T5="-","-",T5/G5*100)</f>
        <v>58.296943231441048</v>
      </c>
    </row>
    <row r="6" spans="1:35" x14ac:dyDescent="0.2">
      <c r="A6" s="1" t="s">
        <v>24</v>
      </c>
      <c r="C6" s="6">
        <f>SUM(I6,P6)</f>
        <v>114</v>
      </c>
      <c r="D6" s="6">
        <f>SUM(J6,Q6)</f>
        <v>83</v>
      </c>
      <c r="E6" s="6">
        <f>SUM(K6,R6)</f>
        <v>90</v>
      </c>
      <c r="F6" s="6">
        <f>SUM(L6,S6)</f>
        <v>102</v>
      </c>
      <c r="G6" s="6">
        <f>SUM(M6,T6)</f>
        <v>77</v>
      </c>
      <c r="I6" s="6">
        <v>41</v>
      </c>
      <c r="J6" s="6">
        <v>28</v>
      </c>
      <c r="K6" s="6">
        <v>31</v>
      </c>
      <c r="L6" s="6">
        <v>32</v>
      </c>
      <c r="M6" s="6">
        <v>25</v>
      </c>
      <c r="N6" s="6"/>
      <c r="O6" s="6"/>
      <c r="P6" s="6">
        <v>73</v>
      </c>
      <c r="Q6" s="6">
        <v>55</v>
      </c>
      <c r="R6" s="6">
        <v>59</v>
      </c>
      <c r="S6" s="6">
        <v>70</v>
      </c>
      <c r="T6" s="6">
        <v>52</v>
      </c>
      <c r="U6" s="6"/>
      <c r="W6" s="11">
        <f>IF(I6="-","-",I6/C6*100)</f>
        <v>35.964912280701753</v>
      </c>
      <c r="X6" s="11">
        <f>IF(J6="-","-",J6/D6*100)</f>
        <v>33.734939759036145</v>
      </c>
      <c r="Y6" s="11">
        <f>IF(K6="-","-",K6/E6*100)</f>
        <v>34.444444444444443</v>
      </c>
      <c r="Z6" s="11">
        <f>IF(L6="-","-",L6/F6*100)</f>
        <v>31.372549019607842</v>
      </c>
      <c r="AA6" s="11">
        <f>IF(M6="-","-",M6/G6*100)</f>
        <v>32.467532467532465</v>
      </c>
      <c r="AB6" s="11"/>
      <c r="AC6" s="11"/>
      <c r="AD6" s="11">
        <f>IF(P6="-","-",P6/C6*100)</f>
        <v>64.035087719298247</v>
      </c>
      <c r="AE6" s="11">
        <f>IF(Q6="-","-",Q6/D6*100)</f>
        <v>66.265060240963862</v>
      </c>
      <c r="AF6" s="11">
        <f>IF(R6="-","-",R6/E6*100)</f>
        <v>65.555555555555557</v>
      </c>
      <c r="AG6" s="11">
        <f>IF(S6="-","-",S6/F6*100)</f>
        <v>68.627450980392155</v>
      </c>
      <c r="AH6" s="11">
        <f>IF(T6="-","-",T6/G6*100)</f>
        <v>67.532467532467535</v>
      </c>
    </row>
    <row r="7" spans="1:35" x14ac:dyDescent="0.2">
      <c r="A7" s="1" t="s">
        <v>25</v>
      </c>
      <c r="C7" s="6">
        <f>SUM(I7,P7)</f>
        <v>130</v>
      </c>
      <c r="D7" s="6">
        <f>SUM(J7,Q7)</f>
        <v>121</v>
      </c>
      <c r="E7" s="6">
        <f>SUM(K7,R7)</f>
        <v>95</v>
      </c>
      <c r="F7" s="6">
        <f>SUM(L7,S7)</f>
        <v>67</v>
      </c>
      <c r="G7" s="6">
        <f>SUM(M7,T7)</f>
        <v>56</v>
      </c>
      <c r="I7" s="6">
        <v>53</v>
      </c>
      <c r="J7" s="6">
        <v>55</v>
      </c>
      <c r="K7" s="6">
        <v>46</v>
      </c>
      <c r="L7" s="6">
        <v>32</v>
      </c>
      <c r="M7" s="6">
        <v>24</v>
      </c>
      <c r="N7" s="6"/>
      <c r="O7" s="6"/>
      <c r="P7" s="6">
        <v>77</v>
      </c>
      <c r="Q7" s="6">
        <v>66</v>
      </c>
      <c r="R7" s="6">
        <v>49</v>
      </c>
      <c r="S7" s="6">
        <v>35</v>
      </c>
      <c r="T7" s="6">
        <v>32</v>
      </c>
      <c r="U7" s="6"/>
      <c r="W7" s="11">
        <f>IF(I7="-","-",I7/C7*100)</f>
        <v>40.769230769230766</v>
      </c>
      <c r="X7" s="11">
        <f>IF(J7="-","-",J7/D7*100)</f>
        <v>45.454545454545453</v>
      </c>
      <c r="Y7" s="11">
        <f>IF(K7="-","-",K7/E7*100)</f>
        <v>48.421052631578945</v>
      </c>
      <c r="Z7" s="11">
        <f>IF(L7="-","-",L7/F7*100)</f>
        <v>47.761194029850742</v>
      </c>
      <c r="AA7" s="11">
        <f>IF(M7="-","-",M7/G7*100)</f>
        <v>42.857142857142854</v>
      </c>
      <c r="AB7" s="11"/>
      <c r="AC7" s="11"/>
      <c r="AD7" s="11">
        <f>IF(P7="-","-",P7/C7*100)</f>
        <v>59.230769230769234</v>
      </c>
      <c r="AE7" s="11">
        <f>IF(Q7="-","-",Q7/D7*100)</f>
        <v>54.54545454545454</v>
      </c>
      <c r="AF7" s="11">
        <f>IF(R7="-","-",R7/E7*100)</f>
        <v>51.578947368421055</v>
      </c>
      <c r="AG7" s="11">
        <f>IF(S7="-","-",S7/F7*100)</f>
        <v>52.238805970149251</v>
      </c>
      <c r="AH7" s="11">
        <f>IF(T7="-","-",T7/G7*100)</f>
        <v>57.142857142857139</v>
      </c>
    </row>
    <row r="8" spans="1:35" x14ac:dyDescent="0.2">
      <c r="A8" s="1" t="s">
        <v>42</v>
      </c>
      <c r="C8" s="6">
        <f>SUM(I8,P8)</f>
        <v>47</v>
      </c>
      <c r="D8" s="6">
        <f>SUM(J8,Q8)</f>
        <v>37</v>
      </c>
      <c r="E8" s="6">
        <f>SUM(K8,R8)</f>
        <v>76</v>
      </c>
      <c r="F8" s="6">
        <f>SUM(L8,S8)</f>
        <v>61</v>
      </c>
      <c r="G8" s="6">
        <f>SUM(M8,T8)</f>
        <v>53</v>
      </c>
      <c r="I8" s="6">
        <v>20</v>
      </c>
      <c r="J8" s="6">
        <v>14</v>
      </c>
      <c r="K8" s="6">
        <v>26</v>
      </c>
      <c r="L8" s="6">
        <v>24</v>
      </c>
      <c r="M8" s="6">
        <v>20</v>
      </c>
      <c r="N8" s="6"/>
      <c r="O8" s="6"/>
      <c r="P8" s="6">
        <v>27</v>
      </c>
      <c r="Q8" s="6">
        <v>23</v>
      </c>
      <c r="R8" s="6">
        <v>50</v>
      </c>
      <c r="S8" s="6">
        <v>37</v>
      </c>
      <c r="T8" s="6">
        <v>33</v>
      </c>
      <c r="U8" s="6"/>
      <c r="W8" s="11">
        <f>IF(I8="-","-",I8/C8*100)</f>
        <v>42.553191489361701</v>
      </c>
      <c r="X8" s="11">
        <f>IF(J8="-","-",J8/D8*100)</f>
        <v>37.837837837837839</v>
      </c>
      <c r="Y8" s="11">
        <f>IF(K8="-","-",K8/E8*100)</f>
        <v>34.210526315789473</v>
      </c>
      <c r="Z8" s="11">
        <f>IF(L8="-","-",L8/F8*100)</f>
        <v>39.344262295081968</v>
      </c>
      <c r="AA8" s="11">
        <f>IF(M8="-","-",M8/G8*100)</f>
        <v>37.735849056603776</v>
      </c>
      <c r="AB8" s="11"/>
      <c r="AC8" s="11"/>
      <c r="AD8" s="11">
        <f>IF(P8="-","-",P8/C8*100)</f>
        <v>57.446808510638306</v>
      </c>
      <c r="AE8" s="11">
        <f>IF(Q8="-","-",Q8/D8*100)</f>
        <v>62.162162162162161</v>
      </c>
      <c r="AF8" s="11">
        <f>IF(R8="-","-",R8/E8*100)</f>
        <v>65.789473684210535</v>
      </c>
      <c r="AG8" s="11">
        <f>IF(S8="-","-",S8/F8*100)</f>
        <v>60.655737704918032</v>
      </c>
      <c r="AH8" s="11">
        <f>IF(T8="-","-",T8/G8*100)</f>
        <v>62.264150943396224</v>
      </c>
    </row>
    <row r="9" spans="1:35" x14ac:dyDescent="0.2">
      <c r="A9" s="1" t="s">
        <v>28</v>
      </c>
      <c r="C9" s="6">
        <f>SUM(I9,P9)</f>
        <v>73</v>
      </c>
      <c r="D9" s="6">
        <f>SUM(J9,Q9)</f>
        <v>70</v>
      </c>
      <c r="E9" s="6">
        <f>SUM(K9,R9)</f>
        <v>45</v>
      </c>
      <c r="F9" s="6">
        <f>SUM(L9,S9)</f>
        <v>57</v>
      </c>
      <c r="G9" s="6">
        <f>SUM(M9,T9)</f>
        <v>53</v>
      </c>
      <c r="I9" s="6">
        <v>27</v>
      </c>
      <c r="J9" s="6">
        <v>26</v>
      </c>
      <c r="K9" s="6">
        <v>17</v>
      </c>
      <c r="L9" s="6">
        <v>18</v>
      </c>
      <c r="M9" s="6">
        <v>17</v>
      </c>
      <c r="N9" s="6"/>
      <c r="O9" s="6"/>
      <c r="P9" s="6">
        <v>46</v>
      </c>
      <c r="Q9" s="6">
        <v>44</v>
      </c>
      <c r="R9" s="6">
        <v>28</v>
      </c>
      <c r="S9" s="6">
        <v>39</v>
      </c>
      <c r="T9" s="6">
        <v>36</v>
      </c>
      <c r="U9" s="6"/>
      <c r="W9" s="11">
        <f>IF(I9="-","-",I9/C9*100)</f>
        <v>36.986301369863014</v>
      </c>
      <c r="X9" s="11">
        <f>IF(J9="-","-",J9/D9*100)</f>
        <v>37.142857142857146</v>
      </c>
      <c r="Y9" s="11">
        <f>IF(K9="-","-",K9/E9*100)</f>
        <v>37.777777777777779</v>
      </c>
      <c r="Z9" s="11">
        <f>IF(L9="-","-",L9/F9*100)</f>
        <v>31.578947368421051</v>
      </c>
      <c r="AA9" s="11">
        <f>IF(M9="-","-",M9/G9*100)</f>
        <v>32.075471698113205</v>
      </c>
      <c r="AB9" s="11"/>
      <c r="AC9" s="11"/>
      <c r="AD9" s="11">
        <f>IF(P9="-","-",P9/C9*100)</f>
        <v>63.013698630136986</v>
      </c>
      <c r="AE9" s="11">
        <f>IF(Q9="-","-",Q9/D9*100)</f>
        <v>62.857142857142854</v>
      </c>
      <c r="AF9" s="11">
        <f>IF(R9="-","-",R9/E9*100)</f>
        <v>62.222222222222221</v>
      </c>
      <c r="AG9" s="11">
        <f>IF(S9="-","-",S9/F9*100)</f>
        <v>68.421052631578945</v>
      </c>
      <c r="AH9" s="11">
        <f>IF(T9="-","-",T9/G9*100)</f>
        <v>67.924528301886795</v>
      </c>
    </row>
    <row r="10" spans="1:35" ht="17.25" customHeight="1" x14ac:dyDescent="0.2">
      <c r="A10" s="1" t="s">
        <v>27</v>
      </c>
      <c r="C10" s="6">
        <f>SUM(I10,P10)</f>
        <v>93</v>
      </c>
      <c r="D10" s="6">
        <f>SUM(J10,Q10)</f>
        <v>73</v>
      </c>
      <c r="E10" s="6">
        <f>SUM(K10,R10)</f>
        <v>74</v>
      </c>
      <c r="F10" s="6">
        <f>SUM(L10,S10)</f>
        <v>47</v>
      </c>
      <c r="G10" s="6">
        <f>SUM(M10,T10)</f>
        <v>47</v>
      </c>
      <c r="I10" s="6">
        <v>49</v>
      </c>
      <c r="J10" s="6">
        <v>35</v>
      </c>
      <c r="K10" s="6">
        <v>38</v>
      </c>
      <c r="L10" s="6">
        <v>28</v>
      </c>
      <c r="M10" s="6">
        <v>29</v>
      </c>
      <c r="N10" s="6"/>
      <c r="O10" s="6"/>
      <c r="P10" s="6">
        <v>44</v>
      </c>
      <c r="Q10" s="6">
        <v>38</v>
      </c>
      <c r="R10" s="6">
        <v>36</v>
      </c>
      <c r="S10" s="6">
        <v>19</v>
      </c>
      <c r="T10" s="6">
        <v>18</v>
      </c>
      <c r="U10" s="6"/>
      <c r="W10" s="11">
        <f>IF(I10="-","-",I10/C10*100)</f>
        <v>52.688172043010752</v>
      </c>
      <c r="X10" s="11">
        <f>IF(J10="-","-",J10/D10*100)</f>
        <v>47.945205479452049</v>
      </c>
      <c r="Y10" s="11">
        <f>IF(K10="-","-",K10/E10*100)</f>
        <v>51.351351351351347</v>
      </c>
      <c r="Z10" s="11">
        <f>IF(L10="-","-",L10/F10*100)</f>
        <v>59.574468085106382</v>
      </c>
      <c r="AA10" s="11">
        <f>IF(M10="-","-",M10/G10*100)</f>
        <v>61.702127659574465</v>
      </c>
      <c r="AB10" s="11"/>
      <c r="AC10" s="11"/>
      <c r="AD10" s="11">
        <f>IF(P10="-","-",P10/C10*100)</f>
        <v>47.311827956989248</v>
      </c>
      <c r="AE10" s="11">
        <f>IF(Q10="-","-",Q10/D10*100)</f>
        <v>52.054794520547944</v>
      </c>
      <c r="AF10" s="11">
        <f>IF(R10="-","-",R10/E10*100)</f>
        <v>48.648648648648653</v>
      </c>
      <c r="AG10" s="11">
        <f>IF(S10="-","-",S10/F10*100)</f>
        <v>40.425531914893611</v>
      </c>
      <c r="AH10" s="11">
        <f>IF(T10="-","-",T10/G10*100)</f>
        <v>38.297872340425535</v>
      </c>
    </row>
    <row r="11" spans="1:35" x14ac:dyDescent="0.2">
      <c r="A11" s="1" t="s">
        <v>23</v>
      </c>
      <c r="C11" s="6">
        <f>SUM(I11,P11)</f>
        <v>11</v>
      </c>
      <c r="D11" s="6">
        <f>SUM(J11,Q11)</f>
        <v>25</v>
      </c>
      <c r="E11" s="6">
        <f>SUM(K11,R11)</f>
        <v>27</v>
      </c>
      <c r="F11" s="6">
        <f>SUM(L11,S11)</f>
        <v>19</v>
      </c>
      <c r="G11" s="6">
        <f>SUM(M11,T11)</f>
        <v>11</v>
      </c>
      <c r="I11" s="6">
        <v>3</v>
      </c>
      <c r="J11" s="6">
        <v>9</v>
      </c>
      <c r="K11" s="6">
        <v>9</v>
      </c>
      <c r="L11" s="6">
        <v>5</v>
      </c>
      <c r="M11" s="6">
        <v>5</v>
      </c>
      <c r="N11" s="6"/>
      <c r="O11" s="6"/>
      <c r="P11" s="6">
        <v>8</v>
      </c>
      <c r="Q11" s="6">
        <v>16</v>
      </c>
      <c r="R11" s="6">
        <v>18</v>
      </c>
      <c r="S11" s="6">
        <v>14</v>
      </c>
      <c r="T11" s="6">
        <v>6</v>
      </c>
      <c r="U11" s="6"/>
      <c r="W11" s="11">
        <f>IF(I11="-","-",I11/C11*100)</f>
        <v>27.27272727272727</v>
      </c>
      <c r="X11" s="11">
        <f>IF(J11="-","-",J11/D11*100)</f>
        <v>36</v>
      </c>
      <c r="Y11" s="11">
        <f>IF(K11="-","-",K11/E11*100)</f>
        <v>33.333333333333329</v>
      </c>
      <c r="Z11" s="11">
        <f>IF(L11="-","-",L11/F11*100)</f>
        <v>26.315789473684209</v>
      </c>
      <c r="AA11" s="11">
        <f>IF(M11="-","-",M11/G11*100)</f>
        <v>45.454545454545453</v>
      </c>
      <c r="AB11" s="11"/>
      <c r="AC11" s="11"/>
      <c r="AD11" s="11">
        <f>IF(P11="-","-",P11/C11*100)</f>
        <v>72.727272727272734</v>
      </c>
      <c r="AE11" s="11">
        <f>IF(Q11="-","-",Q11/D11*100)</f>
        <v>64</v>
      </c>
      <c r="AF11" s="11">
        <f>IF(R11="-","-",R11/E11*100)</f>
        <v>66.666666666666657</v>
      </c>
      <c r="AG11" s="11">
        <f>IF(S11="-","-",S11/F11*100)</f>
        <v>73.68421052631578</v>
      </c>
      <c r="AH11" s="11">
        <f>IF(T11="-","-",T11/G11*100)</f>
        <v>54.54545454545454</v>
      </c>
    </row>
    <row r="12" spans="1:35" x14ac:dyDescent="0.2">
      <c r="A12" s="1" t="s">
        <v>36</v>
      </c>
      <c r="C12" s="6" t="str">
        <f>IF(SUM(I12,P12)=0,"-",SUM(I12,P12))</f>
        <v>-</v>
      </c>
      <c r="D12" s="6" t="str">
        <f>IF(SUM(J12,Q12)=0,"-",SUM(J12,Q12))</f>
        <v>-</v>
      </c>
      <c r="E12" s="6">
        <f>SUM(K12,R12)</f>
        <v>2</v>
      </c>
      <c r="F12" s="6">
        <f>SUM(L12,S12)</f>
        <v>5</v>
      </c>
      <c r="G12" s="6">
        <f>SUM(M12,T12)</f>
        <v>17</v>
      </c>
      <c r="I12" s="17" t="s">
        <v>64</v>
      </c>
      <c r="J12" s="17" t="s">
        <v>64</v>
      </c>
      <c r="K12" s="6">
        <v>1</v>
      </c>
      <c r="L12" s="6">
        <v>1</v>
      </c>
      <c r="M12" s="6">
        <v>7</v>
      </c>
      <c r="N12" s="6"/>
      <c r="O12" s="6"/>
      <c r="P12" s="17" t="s">
        <v>64</v>
      </c>
      <c r="Q12" s="17" t="s">
        <v>64</v>
      </c>
      <c r="R12" s="6">
        <v>1</v>
      </c>
      <c r="S12" s="6">
        <v>4</v>
      </c>
      <c r="T12" s="6">
        <v>10</v>
      </c>
      <c r="U12" s="6"/>
      <c r="W12" s="11" t="str">
        <f>IF(I12="-","-",I12/C12*100)</f>
        <v>-</v>
      </c>
      <c r="X12" s="11" t="str">
        <f>IF(J12="-","-",J12/D12*100)</f>
        <v>-</v>
      </c>
      <c r="Y12" s="11">
        <f>IF(K12="-","-",K12/E12*100)</f>
        <v>50</v>
      </c>
      <c r="Z12" s="11">
        <f>IF(L12="-","-",L12/F12*100)</f>
        <v>20</v>
      </c>
      <c r="AA12" s="11">
        <f>IF(M12="-","-",M12/G12*100)</f>
        <v>41.17647058823529</v>
      </c>
      <c r="AB12" s="11"/>
      <c r="AC12" s="11"/>
      <c r="AD12" s="11" t="str">
        <f>IF(P12="-","-",P12/C12*100)</f>
        <v>-</v>
      </c>
      <c r="AE12" s="11" t="str">
        <f>IF(Q12="-","-",Q12/D12*100)</f>
        <v>-</v>
      </c>
      <c r="AF12" s="11">
        <f>IF(R12="-","-",R12/E12*100)</f>
        <v>50</v>
      </c>
      <c r="AG12" s="11">
        <f>IF(S12="-","-",S12/F12*100)</f>
        <v>80</v>
      </c>
      <c r="AH12" s="11">
        <f>IF(T12="-","-",T12/G12*100)</f>
        <v>58.82352941176471</v>
      </c>
    </row>
    <row r="13" spans="1:35" x14ac:dyDescent="0.2">
      <c r="A13" s="1" t="s">
        <v>37</v>
      </c>
      <c r="C13" s="6" t="str">
        <f>IF(SUM(I13,P13)=0,"-",SUM(I13,P13))</f>
        <v>-</v>
      </c>
      <c r="D13" s="6" t="str">
        <f>IF(SUM(J13,Q13)=0,"-",SUM(J13,Q13))</f>
        <v>-</v>
      </c>
      <c r="E13" s="6">
        <f>SUM(K13,R13)</f>
        <v>4</v>
      </c>
      <c r="F13" s="6">
        <f>SUM(L13,S13)</f>
        <v>11</v>
      </c>
      <c r="G13" s="6" t="str">
        <f>IF(SUM(M13,T13)=0,"-",SUM(M13,T13))</f>
        <v>-</v>
      </c>
      <c r="I13" s="17" t="s">
        <v>64</v>
      </c>
      <c r="J13" s="17" t="s">
        <v>64</v>
      </c>
      <c r="K13" s="17" t="s">
        <v>64</v>
      </c>
      <c r="L13" s="6">
        <v>1</v>
      </c>
      <c r="M13" s="17" t="s">
        <v>64</v>
      </c>
      <c r="N13" s="17"/>
      <c r="O13" s="6"/>
      <c r="P13" s="17" t="s">
        <v>64</v>
      </c>
      <c r="Q13" s="17" t="s">
        <v>64</v>
      </c>
      <c r="R13" s="6">
        <v>4</v>
      </c>
      <c r="S13" s="6">
        <v>10</v>
      </c>
      <c r="T13" s="17" t="s">
        <v>64</v>
      </c>
      <c r="U13" s="17"/>
      <c r="W13" s="11" t="str">
        <f>IF(I13="-","-",I13/C13*100)</f>
        <v>-</v>
      </c>
      <c r="X13" s="11" t="str">
        <f>IF(J13="-","-",J13/D13*100)</f>
        <v>-</v>
      </c>
      <c r="Y13" s="11" t="str">
        <f>IF(K13="-","-",K13/E13*100)</f>
        <v>-</v>
      </c>
      <c r="Z13" s="11">
        <f>IF(L13="-","-",L13/F13*100)</f>
        <v>9.0909090909090917</v>
      </c>
      <c r="AA13" s="11" t="str">
        <f>IF(M13="-","-",M13/G13*100)</f>
        <v>-</v>
      </c>
      <c r="AB13" s="11"/>
      <c r="AC13" s="11"/>
      <c r="AD13" s="11" t="str">
        <f>IF(P13="-","-",P13/C13*100)</f>
        <v>-</v>
      </c>
      <c r="AE13" s="11" t="str">
        <f>IF(Q13="-","-",Q13/D13*100)</f>
        <v>-</v>
      </c>
      <c r="AF13" s="11">
        <f>IF(R13="-","-",R13/E13*100)</f>
        <v>100</v>
      </c>
      <c r="AG13" s="11">
        <f>IF(S13="-","-",S13/F13*100)</f>
        <v>90.909090909090907</v>
      </c>
      <c r="AH13" s="11" t="str">
        <f>IF(T13="-","-",T13/G13*100)</f>
        <v>-</v>
      </c>
    </row>
    <row r="14" spans="1:35" ht="12.75" thickBot="1" x14ac:dyDescent="0.25">
      <c r="A14" s="10" t="s">
        <v>29</v>
      </c>
      <c r="B14" s="10"/>
      <c r="C14" s="29">
        <f>SUM(I14,P14)</f>
        <v>135</v>
      </c>
      <c r="D14" s="29">
        <f>SUM(J14,Q14)</f>
        <v>144</v>
      </c>
      <c r="E14" s="29">
        <f>SUM(K14,R14)</f>
        <v>141</v>
      </c>
      <c r="F14" s="29">
        <f>SUM(L14,S14)</f>
        <v>144</v>
      </c>
      <c r="G14" s="29">
        <f>SUM(M14,T14)</f>
        <v>144</v>
      </c>
      <c r="H14" s="10"/>
      <c r="I14" s="29">
        <v>66</v>
      </c>
      <c r="J14" s="29">
        <v>67</v>
      </c>
      <c r="K14" s="30">
        <v>59</v>
      </c>
      <c r="L14" s="30">
        <v>64</v>
      </c>
      <c r="M14" s="30">
        <v>64</v>
      </c>
      <c r="N14" s="30"/>
      <c r="O14" s="29"/>
      <c r="P14" s="29">
        <v>69</v>
      </c>
      <c r="Q14" s="29">
        <v>77</v>
      </c>
      <c r="R14" s="29">
        <v>82</v>
      </c>
      <c r="S14" s="29">
        <v>80</v>
      </c>
      <c r="T14" s="29">
        <v>80</v>
      </c>
      <c r="U14" s="29"/>
      <c r="V14" s="10"/>
      <c r="W14" s="13">
        <f>IF(I14="-","-",I14/C14*100)</f>
        <v>48.888888888888886</v>
      </c>
      <c r="X14" s="13">
        <f>IF(J14="-","-",J14/D14*100)</f>
        <v>46.527777777777779</v>
      </c>
      <c r="Y14" s="13">
        <f>IF(K14="-","-",K14/E14*100)</f>
        <v>41.843971631205676</v>
      </c>
      <c r="Z14" s="13">
        <f>IF(L14="-","-",L14/F14*100)</f>
        <v>44.444444444444443</v>
      </c>
      <c r="AA14" s="13">
        <f>IF(M14="-","-",M14/G14*100)</f>
        <v>44.444444444444443</v>
      </c>
      <c r="AB14" s="13"/>
      <c r="AC14" s="13"/>
      <c r="AD14" s="13">
        <f>IF(P14="-","-",P14/C14*100)</f>
        <v>51.111111111111107</v>
      </c>
      <c r="AE14" s="13">
        <f>IF(Q14="-","-",Q14/D14*100)</f>
        <v>53.472222222222221</v>
      </c>
      <c r="AF14" s="13">
        <f>IF(R14="-","-",R14/E14*100)</f>
        <v>58.156028368794324</v>
      </c>
      <c r="AG14" s="13">
        <f>IF(S14="-","-",S14/F14*100)</f>
        <v>55.555555555555557</v>
      </c>
      <c r="AH14" s="13">
        <f>IF(T14="-","-",T14/G14*100)</f>
        <v>55.555555555555557</v>
      </c>
    </row>
    <row r="15" spans="1:35" x14ac:dyDescent="0.2">
      <c r="A15" s="38" t="s">
        <v>96</v>
      </c>
      <c r="B15" s="36"/>
      <c r="C15" s="40"/>
      <c r="D15" s="40"/>
      <c r="E15" s="40"/>
      <c r="F15" s="40"/>
      <c r="G15" s="40"/>
      <c r="H15" s="36"/>
      <c r="I15" s="40"/>
      <c r="J15" s="40"/>
      <c r="K15" s="41"/>
      <c r="L15" s="41"/>
      <c r="M15" s="41"/>
      <c r="N15" s="41"/>
      <c r="O15" s="40"/>
      <c r="P15" s="40"/>
      <c r="Q15" s="40"/>
      <c r="R15" s="40"/>
      <c r="S15" s="40"/>
      <c r="T15" s="40"/>
      <c r="U15" s="40"/>
      <c r="V15" s="36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5" x14ac:dyDescent="0.2">
      <c r="A16" s="5" t="s">
        <v>22</v>
      </c>
      <c r="B16" s="31"/>
      <c r="C16" s="31"/>
      <c r="D16" s="31"/>
      <c r="E16" s="31"/>
      <c r="F16" s="31"/>
      <c r="G16" s="31"/>
      <c r="H16" s="31"/>
    </row>
    <row r="17" spans="1:8" x14ac:dyDescent="0.2">
      <c r="A17" s="21" t="s">
        <v>94</v>
      </c>
      <c r="B17" s="31"/>
      <c r="C17" s="31"/>
      <c r="D17" s="31"/>
      <c r="E17" s="31"/>
      <c r="F17" s="31"/>
      <c r="G17" s="31"/>
      <c r="H17" s="31"/>
    </row>
  </sheetData>
  <mergeCells count="5">
    <mergeCell ref="C3:G3"/>
    <mergeCell ref="I3:M3"/>
    <mergeCell ref="P3:T3"/>
    <mergeCell ref="W3:AA3"/>
    <mergeCell ref="AD3:AH3"/>
  </mergeCells>
  <pageMargins left="0.31496062992125984" right="0.31496062992125984" top="0.15748031496062992" bottom="0.15748031496062992" header="0.31496062992125984" footer="0.31496062992125984"/>
  <pageSetup paperSize="9" scale="85" orientation="landscape" r:id="rId1"/>
  <ignoredErrors>
    <ignoredError sqref="G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64C8-0FCC-42C9-8056-CF17BD0F2194}">
  <dimension ref="A5:E58"/>
  <sheetViews>
    <sheetView topLeftCell="A22" workbookViewId="0">
      <selection activeCell="I63" sqref="I63"/>
    </sheetView>
  </sheetViews>
  <sheetFormatPr defaultRowHeight="12.75" x14ac:dyDescent="0.2"/>
  <sheetData>
    <row r="5" spans="1:5" x14ac:dyDescent="0.2">
      <c r="A5" s="1"/>
      <c r="B5" s="1" t="s">
        <v>0</v>
      </c>
      <c r="C5" s="1" t="s">
        <v>1</v>
      </c>
      <c r="D5" s="1"/>
      <c r="E5" s="1"/>
    </row>
    <row r="6" spans="1:5" x14ac:dyDescent="0.2">
      <c r="A6" s="1" t="s">
        <v>43</v>
      </c>
      <c r="B6" s="32">
        <v>35.964912280701753</v>
      </c>
      <c r="C6" s="32">
        <v>64.035087719298247</v>
      </c>
      <c r="D6" s="1"/>
      <c r="E6" s="1">
        <v>100</v>
      </c>
    </row>
    <row r="7" spans="1:5" x14ac:dyDescent="0.2">
      <c r="A7" s="1" t="s">
        <v>44</v>
      </c>
      <c r="B7" s="32">
        <v>33.734939759036145</v>
      </c>
      <c r="C7" s="32">
        <v>66.265060240963862</v>
      </c>
      <c r="D7" s="1"/>
      <c r="E7" s="1">
        <v>100</v>
      </c>
    </row>
    <row r="8" spans="1:5" x14ac:dyDescent="0.2">
      <c r="A8" s="1" t="s">
        <v>45</v>
      </c>
      <c r="B8" s="32">
        <v>34.444444444444443</v>
      </c>
      <c r="C8" s="32">
        <v>65.555555555555557</v>
      </c>
      <c r="D8" s="1"/>
      <c r="E8" s="1">
        <v>100</v>
      </c>
    </row>
    <row r="9" spans="1:5" x14ac:dyDescent="0.2">
      <c r="A9" s="1" t="s">
        <v>65</v>
      </c>
      <c r="B9" s="32">
        <v>31.372549019607842</v>
      </c>
      <c r="C9" s="32">
        <v>68.627450980392155</v>
      </c>
      <c r="D9" s="1"/>
      <c r="E9" s="32">
        <f>SUM(B9:C9)</f>
        <v>100</v>
      </c>
    </row>
    <row r="10" spans="1:5" x14ac:dyDescent="0.2">
      <c r="A10" s="1" t="s">
        <v>93</v>
      </c>
      <c r="B10" s="32">
        <f>'Kön, parti 2007-2023'!AA6</f>
        <v>32.467532467532465</v>
      </c>
      <c r="C10" s="32">
        <f>'Kön, parti 2007-2023'!AH6</f>
        <v>67.532467532467535</v>
      </c>
      <c r="D10" s="1"/>
      <c r="E10" s="32">
        <f>SUM(B10:C10)</f>
        <v>100</v>
      </c>
    </row>
    <row r="11" spans="1:5" x14ac:dyDescent="0.2">
      <c r="A11" s="1"/>
      <c r="B11" s="32"/>
      <c r="C11" s="32"/>
      <c r="D11" s="1"/>
      <c r="E11" s="32"/>
    </row>
    <row r="12" spans="1:5" x14ac:dyDescent="0.2">
      <c r="A12" s="1" t="s">
        <v>46</v>
      </c>
      <c r="B12" s="32">
        <v>40.769230769230766</v>
      </c>
      <c r="C12" s="32">
        <v>59.230769230769234</v>
      </c>
      <c r="D12" s="1"/>
      <c r="E12" s="32">
        <f t="shared" ref="E12:E58" si="0">SUM(B12:C12)</f>
        <v>100</v>
      </c>
    </row>
    <row r="13" spans="1:5" x14ac:dyDescent="0.2">
      <c r="A13" s="1" t="s">
        <v>47</v>
      </c>
      <c r="B13" s="32">
        <v>45.454545454545453</v>
      </c>
      <c r="C13" s="32">
        <v>54.54545454545454</v>
      </c>
      <c r="D13" s="1"/>
      <c r="E13" s="32">
        <f t="shared" si="0"/>
        <v>100</v>
      </c>
    </row>
    <row r="14" spans="1:5" x14ac:dyDescent="0.2">
      <c r="A14" s="1" t="s">
        <v>48</v>
      </c>
      <c r="B14" s="32">
        <v>48.421052631578945</v>
      </c>
      <c r="C14" s="32">
        <v>51.578947368421055</v>
      </c>
      <c r="D14" s="1"/>
      <c r="E14" s="32">
        <f t="shared" si="0"/>
        <v>100</v>
      </c>
    </row>
    <row r="15" spans="1:5" x14ac:dyDescent="0.2">
      <c r="A15" s="1" t="s">
        <v>66</v>
      </c>
      <c r="B15" s="32">
        <v>47.761194029850742</v>
      </c>
      <c r="C15" s="32">
        <v>52.238805970149251</v>
      </c>
      <c r="D15" s="1"/>
      <c r="E15" s="32">
        <f t="shared" ref="E15" si="1">SUM(B15:C15)</f>
        <v>100</v>
      </c>
    </row>
    <row r="16" spans="1:5" x14ac:dyDescent="0.2">
      <c r="A16" s="1" t="s">
        <v>92</v>
      </c>
      <c r="B16" s="32">
        <f>'Kön, parti 2007-2023'!AA7</f>
        <v>42.857142857142854</v>
      </c>
      <c r="C16" s="32">
        <f>'Kön, parti 2007-2023'!AH7</f>
        <v>57.142857142857139</v>
      </c>
      <c r="D16" s="1"/>
      <c r="E16" s="32">
        <f t="shared" si="0"/>
        <v>100</v>
      </c>
    </row>
    <row r="17" spans="1:5" x14ac:dyDescent="0.2">
      <c r="A17" s="1"/>
      <c r="B17" s="32"/>
      <c r="C17" s="32"/>
      <c r="D17" s="1"/>
      <c r="E17" s="32"/>
    </row>
    <row r="18" spans="1:5" x14ac:dyDescent="0.2">
      <c r="A18" s="1" t="s">
        <v>49</v>
      </c>
      <c r="B18" s="32">
        <v>42.553191489361701</v>
      </c>
      <c r="C18" s="32">
        <v>57.446808510638306</v>
      </c>
      <c r="D18" s="1"/>
      <c r="E18" s="32">
        <f t="shared" si="0"/>
        <v>100</v>
      </c>
    </row>
    <row r="19" spans="1:5" x14ac:dyDescent="0.2">
      <c r="A19" s="1" t="s">
        <v>50</v>
      </c>
      <c r="B19" s="32">
        <v>37.837837837837839</v>
      </c>
      <c r="C19" s="32">
        <v>62.162162162162161</v>
      </c>
      <c r="D19" s="1"/>
      <c r="E19" s="32">
        <f t="shared" si="0"/>
        <v>100</v>
      </c>
    </row>
    <row r="20" spans="1:5" x14ac:dyDescent="0.2">
      <c r="A20" s="1" t="s">
        <v>51</v>
      </c>
      <c r="B20" s="32">
        <v>34.210526315789473</v>
      </c>
      <c r="C20" s="32">
        <v>65.789473684210535</v>
      </c>
      <c r="D20" s="1"/>
      <c r="E20" s="32">
        <f t="shared" si="0"/>
        <v>100</v>
      </c>
    </row>
    <row r="21" spans="1:5" x14ac:dyDescent="0.2">
      <c r="A21" s="1" t="s">
        <v>67</v>
      </c>
      <c r="B21" s="32">
        <v>39.344262295081968</v>
      </c>
      <c r="C21" s="32">
        <v>60.655737704918032</v>
      </c>
      <c r="D21" s="1"/>
      <c r="E21" s="32">
        <f t="shared" ref="E21" si="2">SUM(B21:C21)</f>
        <v>100</v>
      </c>
    </row>
    <row r="22" spans="1:5" x14ac:dyDescent="0.2">
      <c r="A22" s="1" t="s">
        <v>91</v>
      </c>
      <c r="B22" s="32">
        <f>'Kön, parti 2007-2023'!AA8</f>
        <v>37.735849056603776</v>
      </c>
      <c r="C22" s="32">
        <f>'Kön, parti 2007-2023'!AH8</f>
        <v>62.264150943396224</v>
      </c>
      <c r="D22" s="1"/>
      <c r="E22" s="32">
        <f t="shared" si="0"/>
        <v>100</v>
      </c>
    </row>
    <row r="23" spans="1:5" x14ac:dyDescent="0.2">
      <c r="A23" s="1"/>
      <c r="B23" s="32"/>
      <c r="C23" s="32"/>
      <c r="D23" s="1"/>
      <c r="E23" s="32"/>
    </row>
    <row r="24" spans="1:5" x14ac:dyDescent="0.2">
      <c r="A24" s="1" t="s">
        <v>52</v>
      </c>
      <c r="B24" s="32">
        <v>36.986301369863014</v>
      </c>
      <c r="C24" s="32">
        <v>63.013698630136986</v>
      </c>
      <c r="D24" s="1"/>
      <c r="E24" s="32">
        <f t="shared" si="0"/>
        <v>100</v>
      </c>
    </row>
    <row r="25" spans="1:5" x14ac:dyDescent="0.2">
      <c r="A25" s="1" t="s">
        <v>53</v>
      </c>
      <c r="B25" s="32">
        <v>37.142857142857146</v>
      </c>
      <c r="C25" s="32">
        <v>62.857142857142854</v>
      </c>
      <c r="D25" s="1"/>
      <c r="E25" s="32">
        <f t="shared" si="0"/>
        <v>100</v>
      </c>
    </row>
    <row r="26" spans="1:5" x14ac:dyDescent="0.2">
      <c r="A26" s="1" t="s">
        <v>54</v>
      </c>
      <c r="B26" s="32">
        <v>37.777777777777779</v>
      </c>
      <c r="C26" s="32">
        <v>62.222222222222221</v>
      </c>
      <c r="D26" s="1"/>
      <c r="E26" s="32">
        <f t="shared" si="0"/>
        <v>100</v>
      </c>
    </row>
    <row r="27" spans="1:5" x14ac:dyDescent="0.2">
      <c r="A27" s="1" t="s">
        <v>68</v>
      </c>
      <c r="B27" s="32">
        <v>31.578947368421051</v>
      </c>
      <c r="C27" s="32">
        <v>68.421052631578945</v>
      </c>
      <c r="D27" s="1"/>
      <c r="E27" s="32">
        <f t="shared" ref="E27" si="3">SUM(B27:C27)</f>
        <v>100</v>
      </c>
    </row>
    <row r="28" spans="1:5" x14ac:dyDescent="0.2">
      <c r="A28" s="1" t="s">
        <v>90</v>
      </c>
      <c r="B28" s="32">
        <f>'Kön, parti 2007-2023'!AA9</f>
        <v>32.075471698113205</v>
      </c>
      <c r="C28" s="32">
        <f>'Kön, parti 2007-2023'!AH9</f>
        <v>67.924528301886795</v>
      </c>
      <c r="D28" s="1"/>
      <c r="E28" s="32">
        <f t="shared" si="0"/>
        <v>100</v>
      </c>
    </row>
    <row r="29" spans="1:5" x14ac:dyDescent="0.2">
      <c r="A29" s="1"/>
      <c r="B29" s="32"/>
      <c r="C29" s="32"/>
      <c r="D29" s="1"/>
      <c r="E29" s="32"/>
    </row>
    <row r="30" spans="1:5" x14ac:dyDescent="0.2">
      <c r="A30" s="1" t="s">
        <v>55</v>
      </c>
      <c r="B30" s="32">
        <v>52.688172043010752</v>
      </c>
      <c r="C30" s="32">
        <v>47.311827956989248</v>
      </c>
      <c r="D30" s="1"/>
      <c r="E30" s="32">
        <f t="shared" si="0"/>
        <v>100</v>
      </c>
    </row>
    <row r="31" spans="1:5" x14ac:dyDescent="0.2">
      <c r="A31" s="1" t="s">
        <v>56</v>
      </c>
      <c r="B31" s="32">
        <v>47.945205479452049</v>
      </c>
      <c r="C31" s="32">
        <v>52.054794520547944</v>
      </c>
      <c r="D31" s="1"/>
      <c r="E31" s="32">
        <f t="shared" si="0"/>
        <v>100</v>
      </c>
    </row>
    <row r="32" spans="1:5" x14ac:dyDescent="0.2">
      <c r="A32" s="1" t="s">
        <v>57</v>
      </c>
      <c r="B32" s="32">
        <v>51.351351351351347</v>
      </c>
      <c r="C32" s="32">
        <v>48.648648648648653</v>
      </c>
      <c r="D32" s="1"/>
      <c r="E32" s="32">
        <f t="shared" si="0"/>
        <v>100</v>
      </c>
    </row>
    <row r="33" spans="1:5" x14ac:dyDescent="0.2">
      <c r="A33" s="1" t="s">
        <v>69</v>
      </c>
      <c r="B33" s="32">
        <v>59.574468085106382</v>
      </c>
      <c r="C33" s="32">
        <v>40.425531914893611</v>
      </c>
      <c r="D33" s="1"/>
      <c r="E33" s="32">
        <f t="shared" ref="E33" si="4">SUM(B33:C33)</f>
        <v>100</v>
      </c>
    </row>
    <row r="34" spans="1:5" x14ac:dyDescent="0.2">
      <c r="A34" s="1" t="s">
        <v>89</v>
      </c>
      <c r="B34" s="32">
        <f>'Kön, parti 2007-2023'!AA10</f>
        <v>61.702127659574465</v>
      </c>
      <c r="C34" s="32">
        <f>'Kön, parti 2007-2023'!AH10</f>
        <v>38.297872340425535</v>
      </c>
      <c r="D34" s="1"/>
      <c r="E34" s="32">
        <f t="shared" si="0"/>
        <v>100</v>
      </c>
    </row>
    <row r="35" spans="1:5" x14ac:dyDescent="0.2">
      <c r="A35" s="1"/>
      <c r="B35" s="32"/>
      <c r="C35" s="32"/>
      <c r="D35" s="1"/>
      <c r="E35" s="32"/>
    </row>
    <row r="36" spans="1:5" x14ac:dyDescent="0.2">
      <c r="A36" s="1" t="s">
        <v>58</v>
      </c>
      <c r="B36" s="32">
        <v>27.27272727272727</v>
      </c>
      <c r="C36" s="32">
        <v>72.727272727272734</v>
      </c>
      <c r="D36" s="1"/>
      <c r="E36" s="32">
        <f t="shared" si="0"/>
        <v>100</v>
      </c>
    </row>
    <row r="37" spans="1:5" x14ac:dyDescent="0.2">
      <c r="A37" s="1" t="s">
        <v>59</v>
      </c>
      <c r="B37" s="32">
        <v>36</v>
      </c>
      <c r="C37" s="32">
        <v>64</v>
      </c>
      <c r="D37" s="1"/>
      <c r="E37" s="32">
        <f t="shared" si="0"/>
        <v>100</v>
      </c>
    </row>
    <row r="38" spans="1:5" x14ac:dyDescent="0.2">
      <c r="A38" s="1" t="s">
        <v>60</v>
      </c>
      <c r="B38" s="32">
        <v>33.333333333333329</v>
      </c>
      <c r="C38" s="32">
        <v>66.666666666666657</v>
      </c>
      <c r="D38" s="1"/>
      <c r="E38" s="32">
        <f t="shared" si="0"/>
        <v>99.999999999999986</v>
      </c>
    </row>
    <row r="39" spans="1:5" x14ac:dyDescent="0.2">
      <c r="A39" s="1" t="s">
        <v>70</v>
      </c>
      <c r="B39" s="32">
        <v>26.315789473684209</v>
      </c>
      <c r="C39" s="32">
        <v>73.68421052631578</v>
      </c>
      <c r="D39" s="1"/>
      <c r="E39" s="32">
        <f t="shared" ref="E39" si="5">SUM(B39:C39)</f>
        <v>99.999999999999986</v>
      </c>
    </row>
    <row r="40" spans="1:5" x14ac:dyDescent="0.2">
      <c r="A40" s="1" t="s">
        <v>88</v>
      </c>
      <c r="B40" s="32">
        <f>'Kön, parti 2007-2023'!AA11</f>
        <v>45.454545454545453</v>
      </c>
      <c r="C40" s="32">
        <f>'Kön, parti 2007-2023'!AH11</f>
        <v>54.54545454545454</v>
      </c>
      <c r="D40" s="1"/>
      <c r="E40" s="32">
        <f t="shared" si="0"/>
        <v>100</v>
      </c>
    </row>
    <row r="41" spans="1:5" x14ac:dyDescent="0.2">
      <c r="A41" s="1"/>
      <c r="B41" s="32"/>
      <c r="C41" s="32"/>
      <c r="D41" s="1"/>
      <c r="E41" s="32"/>
    </row>
    <row r="42" spans="1:5" x14ac:dyDescent="0.2">
      <c r="A42" s="1" t="s">
        <v>72</v>
      </c>
      <c r="B42" s="32"/>
      <c r="C42" s="32"/>
      <c r="D42" s="1"/>
      <c r="E42" s="32">
        <v>100</v>
      </c>
    </row>
    <row r="43" spans="1:5" x14ac:dyDescent="0.2">
      <c r="A43" s="1" t="s">
        <v>73</v>
      </c>
      <c r="B43" s="32"/>
      <c r="C43" s="32"/>
      <c r="D43" s="1"/>
      <c r="E43" s="32">
        <v>100</v>
      </c>
    </row>
    <row r="44" spans="1:5" x14ac:dyDescent="0.2">
      <c r="A44" s="1" t="s">
        <v>74</v>
      </c>
      <c r="B44" s="32">
        <v>50</v>
      </c>
      <c r="C44" s="32">
        <v>50</v>
      </c>
      <c r="D44" s="1"/>
      <c r="E44" s="32">
        <f t="shared" si="0"/>
        <v>100</v>
      </c>
    </row>
    <row r="45" spans="1:5" x14ac:dyDescent="0.2">
      <c r="A45" s="1" t="s">
        <v>75</v>
      </c>
      <c r="B45" s="32">
        <v>20</v>
      </c>
      <c r="C45" s="32">
        <v>80</v>
      </c>
      <c r="D45" s="1"/>
      <c r="E45" s="32">
        <f t="shared" ref="E45" si="6">SUM(B45:C45)</f>
        <v>100</v>
      </c>
    </row>
    <row r="46" spans="1:5" x14ac:dyDescent="0.2">
      <c r="A46" s="1" t="s">
        <v>87</v>
      </c>
      <c r="B46" s="32">
        <f>'Kön, parti 2007-2023'!AA12</f>
        <v>41.17647058823529</v>
      </c>
      <c r="C46" s="32">
        <f>'Kön, parti 2007-2023'!AH12</f>
        <v>58.82352941176471</v>
      </c>
      <c r="D46" s="1"/>
      <c r="E46" s="32">
        <f t="shared" si="0"/>
        <v>100</v>
      </c>
    </row>
    <row r="47" spans="1:5" x14ac:dyDescent="0.2">
      <c r="A47" s="1"/>
      <c r="B47" s="32"/>
      <c r="C47" s="32"/>
      <c r="D47" s="1"/>
      <c r="E47" s="32"/>
    </row>
    <row r="48" spans="1:5" x14ac:dyDescent="0.2">
      <c r="A48" s="1" t="s">
        <v>76</v>
      </c>
      <c r="B48" s="32"/>
      <c r="C48" s="32"/>
      <c r="D48" s="1"/>
      <c r="E48" s="32">
        <v>100</v>
      </c>
    </row>
    <row r="49" spans="1:5" x14ac:dyDescent="0.2">
      <c r="A49" s="1" t="s">
        <v>77</v>
      </c>
      <c r="B49" s="32"/>
      <c r="C49" s="32"/>
      <c r="D49" s="1"/>
      <c r="E49" s="32">
        <v>100</v>
      </c>
    </row>
    <row r="50" spans="1:5" x14ac:dyDescent="0.2">
      <c r="A50" s="1" t="s">
        <v>78</v>
      </c>
      <c r="B50" s="32">
        <v>0</v>
      </c>
      <c r="C50" s="32">
        <v>100</v>
      </c>
      <c r="D50" s="1"/>
      <c r="E50" s="32">
        <f t="shared" si="0"/>
        <v>100</v>
      </c>
    </row>
    <row r="51" spans="1:5" x14ac:dyDescent="0.2">
      <c r="A51" s="1" t="s">
        <v>79</v>
      </c>
      <c r="B51" s="32">
        <v>9.0909090909090917</v>
      </c>
      <c r="C51" s="32">
        <v>90.909090909090907</v>
      </c>
      <c r="D51" s="1"/>
      <c r="E51" s="32">
        <f t="shared" ref="E51" si="7">SUM(B51:C51)</f>
        <v>100</v>
      </c>
    </row>
    <row r="52" spans="1:5" x14ac:dyDescent="0.2">
      <c r="A52" s="1" t="s">
        <v>86</v>
      </c>
      <c r="B52" s="32"/>
      <c r="C52" s="32"/>
      <c r="D52" s="1"/>
      <c r="E52" s="32">
        <f t="shared" si="0"/>
        <v>0</v>
      </c>
    </row>
    <row r="53" spans="1:5" x14ac:dyDescent="0.2">
      <c r="A53" s="1"/>
      <c r="B53" s="32"/>
      <c r="C53" s="32"/>
      <c r="D53" s="1"/>
      <c r="E53" s="32"/>
    </row>
    <row r="54" spans="1:5" x14ac:dyDescent="0.2">
      <c r="A54" s="1" t="s">
        <v>61</v>
      </c>
      <c r="B54" s="32">
        <v>48.888888888888886</v>
      </c>
      <c r="C54" s="32">
        <v>51.111111111111107</v>
      </c>
      <c r="D54" s="1"/>
      <c r="E54" s="32">
        <f t="shared" si="0"/>
        <v>100</v>
      </c>
    </row>
    <row r="55" spans="1:5" x14ac:dyDescent="0.2">
      <c r="A55" s="1" t="s">
        <v>62</v>
      </c>
      <c r="B55" s="32">
        <v>46.527777777777779</v>
      </c>
      <c r="C55" s="32">
        <v>53.472222222222221</v>
      </c>
      <c r="D55" s="1"/>
      <c r="E55" s="32">
        <f t="shared" si="0"/>
        <v>100</v>
      </c>
    </row>
    <row r="56" spans="1:5" x14ac:dyDescent="0.2">
      <c r="A56" s="1" t="s">
        <v>63</v>
      </c>
      <c r="B56" s="32">
        <v>40.816326530612244</v>
      </c>
      <c r="C56" s="32">
        <v>59.183673469387756</v>
      </c>
      <c r="D56" s="1"/>
      <c r="E56" s="32">
        <f t="shared" si="0"/>
        <v>100</v>
      </c>
    </row>
    <row r="57" spans="1:5" x14ac:dyDescent="0.2">
      <c r="A57" s="1" t="s">
        <v>71</v>
      </c>
      <c r="B57" s="32">
        <v>44.444444444444443</v>
      </c>
      <c r="C57" s="32">
        <v>55.555555555555557</v>
      </c>
      <c r="D57" s="1"/>
      <c r="E57" s="32">
        <f t="shared" ref="E57" si="8">SUM(B57:C57)</f>
        <v>100</v>
      </c>
    </row>
    <row r="58" spans="1:5" x14ac:dyDescent="0.2">
      <c r="A58" s="1" t="s">
        <v>85</v>
      </c>
      <c r="B58" s="32">
        <f>'Kön, parti 2007-2023'!AA14</f>
        <v>44.444444444444443</v>
      </c>
      <c r="C58" s="32">
        <f>'Kön, parti 2007-2023'!AH14</f>
        <v>55.555555555555557</v>
      </c>
      <c r="D58" s="1"/>
      <c r="E58" s="32">
        <f t="shared" si="0"/>
        <v>100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Kön</vt:lpstr>
      <vt:lpstr>Kommun</vt:lpstr>
      <vt:lpstr>Politisk gruppering</vt:lpstr>
      <vt:lpstr>Kön, parti 2007-2023</vt:lpstr>
      <vt:lpstr>DiaUnderlag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2023-09-29T13:11:45Z</cp:lastPrinted>
  <dcterms:created xsi:type="dcterms:W3CDTF">2006-07-19T08:22:38Z</dcterms:created>
  <dcterms:modified xsi:type="dcterms:W3CDTF">2023-11-21T11:32:37Z</dcterms:modified>
</cp:coreProperties>
</file>