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7781E040-B53B-4384-B225-F9963507214F}" xr6:coauthVersionLast="47" xr6:coauthVersionMax="47" xr10:uidLastSave="{00000000-0000-0000-0000-000000000000}"/>
  <bookViews>
    <workbookView xWindow="1560" yWindow="1560" windowWidth="25875" windowHeight="15930" xr2:uid="{00000000-000D-0000-FFFF-FFFF00000000}"/>
  </bookViews>
  <sheets>
    <sheet name="Rörelsen 1971-2024" sheetId="1" r:id="rId1"/>
    <sheet name="Flyttning 1971-2024" sheetId="2" r:id="rId2"/>
    <sheet name="Rörelsen kommun" sheetId="3" r:id="rId3"/>
    <sheet name="Invånare kommun 1980-2024 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1" i="4" l="1"/>
  <c r="R20" i="4" s="1"/>
  <c r="R23" i="4" s="1"/>
  <c r="R22" i="4"/>
  <c r="AD5" i="2"/>
  <c r="AD6" i="2"/>
  <c r="AD11" i="2"/>
  <c r="AD16" i="2"/>
  <c r="AD20" i="2"/>
  <c r="AD9" i="1"/>
  <c r="AD6" i="1"/>
  <c r="AD7" i="2" l="1"/>
  <c r="AD10" i="1"/>
  <c r="AD12" i="1" s="1"/>
  <c r="AE20" i="2" l="1"/>
  <c r="AE16" i="2"/>
  <c r="AE6" i="1"/>
  <c r="AE10" i="1" s="1"/>
  <c r="AE12" i="1" s="1"/>
  <c r="Q21" i="4"/>
  <c r="Q20" i="4" s="1"/>
  <c r="Q23" i="4" s="1"/>
  <c r="Q22" i="4"/>
  <c r="AB20" i="2"/>
  <c r="AC20" i="2"/>
  <c r="AC7" i="2" s="1"/>
  <c r="AF20" i="2"/>
  <c r="AC5" i="2"/>
  <c r="AC6" i="2"/>
  <c r="AC16" i="2"/>
  <c r="AC11" i="2"/>
  <c r="AC9" i="1"/>
  <c r="AC6" i="1"/>
  <c r="AE7" i="2" l="1"/>
  <c r="AC10" i="1"/>
  <c r="AC12" i="1" s="1"/>
  <c r="P22" i="4"/>
  <c r="P21" i="4"/>
  <c r="AB16" i="2"/>
  <c r="AB11" i="2"/>
  <c r="AB7" i="2" s="1"/>
  <c r="AB6" i="2"/>
  <c r="AB5" i="2"/>
  <c r="P20" i="4" l="1"/>
  <c r="P23" i="4" s="1"/>
  <c r="AF9" i="1" l="1"/>
  <c r="AB9" i="1"/>
  <c r="AB6" i="1"/>
  <c r="AB10" i="1" l="1"/>
  <c r="AB12" i="1" s="1"/>
  <c r="F19" i="2"/>
  <c r="F18" i="2"/>
  <c r="F15" i="2"/>
  <c r="F14" i="2"/>
  <c r="F10" i="2"/>
  <c r="F9" i="2"/>
  <c r="F14" i="1"/>
  <c r="F13" i="1"/>
  <c r="F11" i="1"/>
  <c r="F8" i="1"/>
  <c r="F7" i="1"/>
  <c r="F5" i="1"/>
  <c r="F4" i="1"/>
  <c r="AA20" i="2"/>
  <c r="AA16" i="2"/>
  <c r="AA11" i="2"/>
  <c r="AA6" i="2"/>
  <c r="AA5" i="2"/>
  <c r="AA9" i="1"/>
  <c r="AA6" i="1"/>
  <c r="AA7" i="2" l="1"/>
  <c r="AA10" i="1"/>
  <c r="AA12" i="1" s="1"/>
  <c r="F6" i="1"/>
  <c r="F9" i="1"/>
  <c r="F10" i="1" s="1"/>
  <c r="F12" i="1" s="1"/>
  <c r="O21" i="4"/>
  <c r="O22" i="4"/>
  <c r="N21" i="4"/>
  <c r="N22" i="4"/>
  <c r="O20" i="4" l="1"/>
  <c r="O23" i="4" s="1"/>
  <c r="N20" i="4"/>
  <c r="N23" i="4" s="1"/>
  <c r="Z20" i="2"/>
  <c r="Z16" i="2"/>
  <c r="Z11" i="2"/>
  <c r="Z5" i="2"/>
  <c r="Z6" i="2"/>
  <c r="Z9" i="1"/>
  <c r="Z6" i="1"/>
  <c r="Z7" i="2" l="1"/>
  <c r="Z10" i="1"/>
  <c r="Z12" i="1" s="1"/>
  <c r="M22" i="4"/>
  <c r="M21" i="4"/>
  <c r="M20" i="4" s="1"/>
  <c r="M23" i="4" s="1"/>
  <c r="S21" i="4" l="1"/>
  <c r="S22" i="4"/>
  <c r="Y20" i="2"/>
  <c r="Y16" i="2"/>
  <c r="Y11" i="2"/>
  <c r="Y6" i="2"/>
  <c r="Y5" i="2"/>
  <c r="Y9" i="1"/>
  <c r="Y6" i="1"/>
  <c r="Y7" i="2" l="1"/>
  <c r="S20" i="4"/>
  <c r="S23" i="4" s="1"/>
  <c r="Y10" i="1"/>
  <c r="Y12" i="1" s="1"/>
  <c r="X20" i="2"/>
  <c r="X16" i="2"/>
  <c r="X11" i="2"/>
  <c r="X6" i="2"/>
  <c r="X5" i="2"/>
  <c r="X9" i="1"/>
  <c r="X6" i="1"/>
  <c r="X10" i="1" l="1"/>
  <c r="X12" i="1" s="1"/>
  <c r="X7" i="2"/>
  <c r="L22" i="4"/>
  <c r="K22" i="4"/>
  <c r="K21" i="4"/>
  <c r="L21" i="4"/>
  <c r="W20" i="2"/>
  <c r="W16" i="2"/>
  <c r="W11" i="2"/>
  <c r="W6" i="2"/>
  <c r="W5" i="2"/>
  <c r="W9" i="1"/>
  <c r="W6" i="1"/>
  <c r="K20" i="4" l="1"/>
  <c r="K23" i="4" s="1"/>
  <c r="W7" i="2"/>
  <c r="L20" i="4"/>
  <c r="L23" i="4" s="1"/>
  <c r="W10" i="1"/>
  <c r="W12" i="1" s="1"/>
  <c r="J21" i="4"/>
  <c r="J22" i="4"/>
  <c r="V6" i="2"/>
  <c r="V5" i="2"/>
  <c r="V20" i="2"/>
  <c r="V16" i="2"/>
  <c r="V11" i="2"/>
  <c r="J20" i="4" l="1"/>
  <c r="J23" i="4" s="1"/>
  <c r="V7" i="2"/>
  <c r="V9" i="1" l="1"/>
  <c r="V6" i="1"/>
  <c r="I22" i="4"/>
  <c r="H22" i="4"/>
  <c r="I21" i="4"/>
  <c r="H21" i="4"/>
  <c r="V10" i="1" l="1"/>
  <c r="V12" i="1" s="1"/>
  <c r="H20" i="4"/>
  <c r="H23" i="4" s="1"/>
  <c r="I20" i="4"/>
  <c r="I23" i="4" s="1"/>
  <c r="U20" i="2"/>
  <c r="T20" i="2"/>
  <c r="F20" i="2" s="1"/>
  <c r="U16" i="2"/>
  <c r="T16" i="2"/>
  <c r="F16" i="2" s="1"/>
  <c r="U11" i="2"/>
  <c r="T11" i="2"/>
  <c r="U6" i="2"/>
  <c r="T6" i="2"/>
  <c r="U5" i="2"/>
  <c r="T5" i="2"/>
  <c r="F5" i="2" s="1"/>
  <c r="F6" i="2" l="1"/>
  <c r="F11" i="2"/>
  <c r="T7" i="2"/>
  <c r="F7" i="2" s="1"/>
  <c r="U7" i="2"/>
  <c r="U9" i="1"/>
  <c r="T9" i="1"/>
  <c r="S9" i="1"/>
  <c r="R9" i="1"/>
  <c r="R10" i="1" s="1"/>
  <c r="R12" i="1" s="1"/>
  <c r="U6" i="1"/>
  <c r="T6" i="1"/>
  <c r="S6" i="1"/>
  <c r="R6" i="1"/>
  <c r="S10" i="1" l="1"/>
  <c r="S12" i="1" s="1"/>
  <c r="T10" i="1"/>
  <c r="T12" i="1" s="1"/>
  <c r="U10" i="1"/>
  <c r="U12" i="1" s="1"/>
</calcChain>
</file>

<file path=xl/sharedStrings.xml><?xml version="1.0" encoding="utf-8"?>
<sst xmlns="http://schemas.openxmlformats.org/spreadsheetml/2006/main" count="154" uniqueCount="73">
  <si>
    <t>Ålands statistik- och utredningsbyrå</t>
  </si>
  <si>
    <r>
      <t xml:space="preserve">1971-1980 </t>
    </r>
    <r>
      <rPr>
        <vertAlign val="superscript"/>
        <sz val="9"/>
        <rFont val="Calibri"/>
        <family val="2"/>
      </rPr>
      <t>1)</t>
    </r>
  </si>
  <si>
    <r>
      <t xml:space="preserve">1981-1990 </t>
    </r>
    <r>
      <rPr>
        <vertAlign val="superscript"/>
        <sz val="9"/>
        <rFont val="Calibri"/>
        <family val="2"/>
      </rPr>
      <t>1)</t>
    </r>
  </si>
  <si>
    <r>
      <t xml:space="preserve">1991-2000 </t>
    </r>
    <r>
      <rPr>
        <vertAlign val="superscript"/>
        <sz val="9"/>
        <rFont val="Calibri"/>
        <family val="2"/>
      </rPr>
      <t>1)</t>
    </r>
  </si>
  <si>
    <r>
      <t xml:space="preserve">2001-2010 </t>
    </r>
    <r>
      <rPr>
        <vertAlign val="superscript"/>
        <sz val="9"/>
        <rFont val="Calibri"/>
        <family val="2"/>
      </rPr>
      <t>1)</t>
    </r>
  </si>
  <si>
    <t>Födda</t>
  </si>
  <si>
    <t>Födelsenetto</t>
  </si>
  <si>
    <t>Inflyttade</t>
  </si>
  <si>
    <t>Utflyttade</t>
  </si>
  <si>
    <t>Flyttningsnetto</t>
  </si>
  <si>
    <t>Folkökning</t>
  </si>
  <si>
    <t>Korrigering</t>
  </si>
  <si>
    <t>-</t>
  </si>
  <si>
    <t>Hela förändringen</t>
  </si>
  <si>
    <t>Vigda par</t>
  </si>
  <si>
    <t>Skilsmässor</t>
  </si>
  <si>
    <r>
      <t xml:space="preserve">1) </t>
    </r>
    <r>
      <rPr>
        <sz val="8"/>
        <rFont val="Calibri"/>
        <family val="2"/>
      </rPr>
      <t>Årsmedeltal</t>
    </r>
  </si>
  <si>
    <r>
      <t>2)</t>
    </r>
    <r>
      <rPr>
        <sz val="8"/>
        <rFont val="Calibri"/>
        <family val="2"/>
      </rPr>
      <t xml:space="preserve"> Preliminära siffror</t>
    </r>
  </si>
  <si>
    <t xml:space="preserve">Källa: ÅSUB Befolkning, Statistikcentralen </t>
  </si>
  <si>
    <t>In- och ut- flyttningsland</t>
  </si>
  <si>
    <r>
      <t xml:space="preserve">1971- 1980 </t>
    </r>
    <r>
      <rPr>
        <vertAlign val="superscript"/>
        <sz val="9"/>
        <rFont val="Calibri"/>
        <family val="2"/>
      </rPr>
      <t>1)</t>
    </r>
  </si>
  <si>
    <t>Flyttning totalt</t>
  </si>
  <si>
    <t>Netto</t>
  </si>
  <si>
    <t>Finland</t>
  </si>
  <si>
    <t>Sverige och</t>
  </si>
  <si>
    <t>övriga Norden</t>
  </si>
  <si>
    <t>Övriga länder</t>
  </si>
  <si>
    <t>Källa: ÅSUB Befolkning, Statistikcentralen</t>
  </si>
  <si>
    <t>Kommun</t>
  </si>
  <si>
    <t xml:space="preserve">  Födelse-</t>
  </si>
  <si>
    <t>Flyttnings-</t>
  </si>
  <si>
    <t>Folk-</t>
  </si>
  <si>
    <t>Vigslar</t>
  </si>
  <si>
    <t>Skils-</t>
  </si>
  <si>
    <t>netto</t>
  </si>
  <si>
    <t>ökning</t>
  </si>
  <si>
    <t>mässor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</si>
  <si>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</si>
  <si>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</si>
  <si>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</si>
  <si>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</si>
  <si>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</si>
  <si>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</si>
  <si>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</si>
  <si>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</si>
  <si>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</si>
  <si>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</si>
  <si>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</si>
  <si>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</si>
  <si>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</si>
  <si>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</si>
  <si>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</si>
  <si>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</si>
  <si>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</si>
  <si>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 Landsbygden</t>
  </si>
  <si>
    <t>- Skärgården</t>
  </si>
  <si>
    <t>Hela Åland</t>
  </si>
  <si>
    <r>
      <t>1)</t>
    </r>
    <r>
      <rPr>
        <sz val="8"/>
        <rFont val="Calibri"/>
        <family val="2"/>
      </rPr>
      <t xml:space="preserve"> Preliminära siffror</t>
    </r>
  </si>
  <si>
    <t>Hela</t>
  </si>
  <si>
    <t>förändr.</t>
  </si>
  <si>
    <t>..</t>
  </si>
  <si>
    <t>Korri-</t>
  </si>
  <si>
    <t>gering</t>
  </si>
  <si>
    <t>Avlidna</t>
  </si>
  <si>
    <r>
      <t xml:space="preserve">2011-2020 </t>
    </r>
    <r>
      <rPr>
        <vertAlign val="superscript"/>
        <sz val="9"/>
        <rFont val="Calibri"/>
        <family val="2"/>
      </rPr>
      <t>1)</t>
    </r>
  </si>
  <si>
    <r>
      <t xml:space="preserve">2024 </t>
    </r>
    <r>
      <rPr>
        <vertAlign val="superscript"/>
        <sz val="9"/>
        <rFont val="Calibri"/>
        <family val="2"/>
      </rPr>
      <t>2)</t>
    </r>
  </si>
  <si>
    <t>Befolkningsrörelsen efter kommun 2024. Preliminära siffror</t>
  </si>
  <si>
    <t>Senast uppdaterad 24.1.2025</t>
  </si>
  <si>
    <t>Se de övriga bladen för mera detaljerade siffror om flyttningen</t>
  </si>
  <si>
    <t>samt för kommunvisa uppgifter</t>
  </si>
  <si>
    <t>Befolkningsrörelsen för Åland 1971-2024 samt preliminära siffror för 2024</t>
  </si>
  <si>
    <t>Flyttningsrörelsen till och från Åland efter land 1971-2024 samt preliminära siffror för 2024</t>
  </si>
  <si>
    <t>Antal invånare efter kommun 1980-2024 samt preliminära siffror för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</si>
</sst>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k_r_-;\-* #,##0\ _k_r_-;_-* &quot;-&quot;??\ _k_r_-;_-@_-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4" fillId="0" borderId="2" xfId="0" applyFont="1" applyBorder="1"/>
    <xf numFmtId="0" fontId="4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0" xfId="0" applyFont="1"/>
    <xf numFmtId="1" fontId="4" fillId="0" borderId="0" xfId="0" applyNumberFormat="1" applyFont="1"/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6" fillId="0" borderId="0" xfId="0" applyFont="1"/>
    <xf numFmtId="1" fontId="6" fillId="0" borderId="0" xfId="0" applyNumberFormat="1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1" fontId="4" fillId="0" borderId="1" xfId="0" applyNumberFormat="1" applyFont="1" applyBorder="1"/>
    <xf numFmtId="1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7" fillId="0" borderId="0" xfId="0" applyFont="1"/>
    <xf numFmtId="1" fontId="3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3" fontId="4" fillId="0" borderId="0" xfId="0" applyNumberFormat="1" applyFont="1" applyAlignment="1">
      <alignment horizontal="right"/>
    </xf>
    <xf numFmtId="0" fontId="4" fillId="0" borderId="0" xfId="0" quotePrefix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6" fillId="0" borderId="0" xfId="0" quotePrefix="1" applyNumberFormat="1" applyFont="1" applyAlignment="1">
      <alignment horizontal="right"/>
    </xf>
    <xf numFmtId="3" fontId="4" fillId="0" borderId="0" xfId="0" applyNumberFormat="1" applyFont="1"/>
    <xf numFmtId="0" fontId="6" fillId="0" borderId="1" xfId="0" applyFont="1" applyBorder="1"/>
    <xf numFmtId="3" fontId="6" fillId="0" borderId="1" xfId="0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0" fontId="11" fillId="0" borderId="0" xfId="0" applyFont="1"/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3" xfId="0" applyFont="1" applyBorder="1"/>
    <xf numFmtId="1" fontId="4" fillId="0" borderId="0" xfId="1" applyNumberFormat="1" applyFont="1" applyBorder="1" applyAlignment="1"/>
    <xf numFmtId="1" fontId="6" fillId="0" borderId="0" xfId="1" applyNumberFormat="1" applyFont="1" applyBorder="1" applyAlignment="1"/>
    <xf numFmtId="1" fontId="6" fillId="0" borderId="0" xfId="1" applyNumberFormat="1" applyFont="1" applyBorder="1" applyAlignment="1">
      <alignment horizontal="right"/>
    </xf>
    <xf numFmtId="165" fontId="4" fillId="0" borderId="0" xfId="1" applyNumberFormat="1" applyFont="1" applyBorder="1"/>
    <xf numFmtId="0" fontId="4" fillId="0" borderId="0" xfId="1" applyNumberFormat="1" applyFont="1" applyBorder="1"/>
    <xf numFmtId="3" fontId="4" fillId="0" borderId="3" xfId="0" applyNumberFormat="1" applyFont="1" applyBorder="1"/>
    <xf numFmtId="3" fontId="4" fillId="0" borderId="0" xfId="1" applyNumberFormat="1" applyFont="1" applyBorder="1" applyAlignment="1"/>
    <xf numFmtId="3" fontId="4" fillId="0" borderId="0" xfId="1" applyNumberFormat="1" applyFont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3" fontId="6" fillId="0" borderId="1" xfId="0" applyNumberFormat="1" applyFont="1" applyBorder="1"/>
    <xf numFmtId="3" fontId="6" fillId="0" borderId="1" xfId="1" applyNumberFormat="1" applyFont="1" applyBorder="1" applyAlignment="1">
      <alignment horizontal="right"/>
    </xf>
    <xf numFmtId="3" fontId="6" fillId="0" borderId="1" xfId="1" applyNumberFormat="1" applyFont="1" applyFill="1" applyBorder="1" applyAlignment="1">
      <alignment horizontal="right"/>
    </xf>
    <xf numFmtId="0" fontId="12" fillId="0" borderId="0" xfId="0" applyFont="1"/>
    <xf numFmtId="1" fontId="4" fillId="0" borderId="3" xfId="0" applyNumberFormat="1" applyFont="1" applyBorder="1"/>
    <xf numFmtId="0" fontId="11" fillId="0" borderId="1" xfId="0" applyFont="1" applyBorder="1"/>
    <xf numFmtId="0" fontId="13" fillId="2" borderId="0" xfId="0" applyFont="1" applyFill="1"/>
    <xf numFmtId="1" fontId="4" fillId="0" borderId="4" xfId="0" applyNumberFormat="1" applyFont="1" applyBorder="1"/>
    <xf numFmtId="1" fontId="4" fillId="0" borderId="4" xfId="0" applyNumberFormat="1" applyFont="1" applyBorder="1" applyAlignment="1">
      <alignment horizontal="right"/>
    </xf>
    <xf numFmtId="0" fontId="0" fillId="3" borderId="0" xfId="0" applyFill="1"/>
    <xf numFmtId="3" fontId="4" fillId="3" borderId="0" xfId="1" applyNumberFormat="1" applyFont="1" applyFill="1" applyBorder="1" applyAlignment="1">
      <alignment horizontal="right"/>
    </xf>
    <xf numFmtId="3" fontId="4" fillId="0" borderId="0" xfId="0" quotePrefix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3" fontId="4" fillId="0" borderId="1" xfId="0" applyNumberFormat="1" applyFont="1" applyBorder="1"/>
    <xf numFmtId="0" fontId="4" fillId="0" borderId="3" xfId="0" applyFont="1" applyBorder="1" applyAlignment="1">
      <alignment wrapText="1"/>
    </xf>
    <xf numFmtId="3" fontId="0" fillId="0" borderId="0" xfId="0" applyNumberFormat="1"/>
    <xf numFmtId="0" fontId="4" fillId="0" borderId="4" xfId="0" applyFont="1" applyBorder="1"/>
    <xf numFmtId="1" fontId="4" fillId="0" borderId="0" xfId="1" applyNumberFormat="1" applyFont="1" applyFill="1" applyBorder="1" applyAlignment="1">
      <alignment horizontal="right"/>
    </xf>
    <xf numFmtId="1" fontId="4" fillId="0" borderId="0" xfId="1" quotePrefix="1" applyNumberFormat="1" applyFont="1" applyFill="1" applyBorder="1" applyAlignment="1">
      <alignment horizontal="right"/>
    </xf>
    <xf numFmtId="1" fontId="4" fillId="0" borderId="0" xfId="1" applyNumberFormat="1" applyFont="1" applyFill="1" applyBorder="1" applyAlignment="1"/>
    <xf numFmtId="1" fontId="6" fillId="0" borderId="1" xfId="1" applyNumberFormat="1" applyFont="1" applyFill="1" applyBorder="1" applyAlignment="1"/>
    <xf numFmtId="1" fontId="6" fillId="0" borderId="1" xfId="1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17</xdr:row>
      <xdr:rowOff>123825</xdr:rowOff>
    </xdr:from>
    <xdr:to>
      <xdr:col>9</xdr:col>
      <xdr:colOff>133350</xdr:colOff>
      <xdr:row>29</xdr:row>
      <xdr:rowOff>47625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3B3455E8-7E75-B1F5-3654-9F33F533C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571875"/>
          <a:ext cx="369570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57150</xdr:rowOff>
    </xdr:from>
    <xdr:to>
      <xdr:col>9</xdr:col>
      <xdr:colOff>276225</xdr:colOff>
      <xdr:row>35</xdr:row>
      <xdr:rowOff>76200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877DFA9-1ABA-763E-3BBD-517165A06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7200"/>
          <a:ext cx="3638550" cy="254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5</xdr:col>
      <xdr:colOff>466725</xdr:colOff>
      <xdr:row>39</xdr:row>
      <xdr:rowOff>123825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AAC9C1D-2749-FFAB-3DA5-003AF45A3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19600"/>
          <a:ext cx="3486150" cy="260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tat/02Befolk/Publicerat/&#197;rs/R&#246;relsen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Sidfot"/>
      <sheetName val="Diagram"/>
      <sheetName val="Tab1"/>
      <sheetName val="Tab2"/>
      <sheetName val="Tab3"/>
      <sheetName val="3 und"/>
      <sheetName val="Tab4"/>
      <sheetName val="Tab4 gammal"/>
      <sheetName val="Nyhetsdia"/>
      <sheetName val="Nyhetstab"/>
      <sheetName val="Nyhetstab region"/>
      <sheetName val="HIST"/>
      <sheetName val="Dia und"/>
      <sheetName val="DIA"/>
      <sheetName val="Till BE014"/>
      <sheetName val="Underlag"/>
      <sheetName val="Blad9"/>
      <sheetName val="Blad10"/>
      <sheetName val="Blad11"/>
      <sheetName val="Blad12"/>
      <sheetName val="Blad13"/>
      <sheetName val="Blad14"/>
      <sheetName val="Blad15"/>
      <sheetName val="Blad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CZ6">
            <v>280.10000000000002</v>
          </cell>
        </row>
        <row r="7">
          <cell r="CZ7">
            <v>276.60000000000002</v>
          </cell>
        </row>
        <row r="14">
          <cell r="CZ14">
            <v>946.7</v>
          </cell>
        </row>
        <row r="18">
          <cell r="CZ18">
            <v>744.2</v>
          </cell>
        </row>
        <row r="27">
          <cell r="CZ27">
            <v>6.2</v>
          </cell>
        </row>
        <row r="44">
          <cell r="CZ44">
            <v>118.5</v>
          </cell>
        </row>
        <row r="45">
          <cell r="CZ45">
            <v>57.7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"/>
  <sheetViews>
    <sheetView showGridLines="0" tabSelected="1" workbookViewId="0"/>
  </sheetViews>
  <sheetFormatPr defaultColWidth="9.140625" defaultRowHeight="15" x14ac:dyDescent="0.25"/>
  <cols>
    <col min="1" max="1" width="13" customWidth="1"/>
    <col min="2" max="2" width="5.42578125" customWidth="1"/>
    <col min="3" max="4" width="6.28515625" customWidth="1"/>
    <col min="5" max="6" width="6" customWidth="1"/>
    <col min="7" max="7" width="1.140625" customWidth="1"/>
    <col min="8" max="27" width="4.7109375" customWidth="1"/>
    <col min="28" max="30" width="5.140625" customWidth="1"/>
    <col min="31" max="31" width="4.7109375" customWidth="1"/>
    <col min="32" max="32" width="1.28515625" customWidth="1"/>
  </cols>
  <sheetData>
    <row r="1" spans="1:32" x14ac:dyDescent="0.25">
      <c r="A1" s="1" t="s">
        <v>0</v>
      </c>
    </row>
    <row r="2" spans="1:32" ht="15.75" thickBot="1" x14ac:dyDescent="0.3">
      <c r="A2" s="2" t="s">
        <v>70</v>
      </c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  <c r="S2" s="4"/>
      <c r="T2" s="4"/>
      <c r="U2" s="4"/>
      <c r="V2" s="4"/>
      <c r="W2" s="4"/>
      <c r="X2" s="5"/>
      <c r="Y2" s="5"/>
      <c r="Z2" s="5"/>
      <c r="AA2" s="5"/>
      <c r="AB2" s="5"/>
      <c r="AC2" s="5"/>
      <c r="AD2" s="5"/>
      <c r="AE2" s="5"/>
      <c r="AF2" s="5"/>
    </row>
    <row r="3" spans="1:32" ht="30" customHeight="1" x14ac:dyDescent="0.25">
      <c r="A3" s="6"/>
      <c r="B3" s="7" t="s">
        <v>1</v>
      </c>
      <c r="C3" s="7" t="s">
        <v>2</v>
      </c>
      <c r="D3" s="7" t="s">
        <v>3</v>
      </c>
      <c r="E3" s="25" t="s">
        <v>4</v>
      </c>
      <c r="F3" s="62" t="s">
        <v>64</v>
      </c>
      <c r="G3" s="25"/>
      <c r="H3" s="8">
        <v>2001</v>
      </c>
      <c r="I3" s="8">
        <v>2002</v>
      </c>
      <c r="J3" s="8">
        <v>2003</v>
      </c>
      <c r="K3" s="8">
        <v>2004</v>
      </c>
      <c r="L3" s="8">
        <v>2005</v>
      </c>
      <c r="M3" s="8">
        <v>2006</v>
      </c>
      <c r="N3" s="8">
        <v>2007</v>
      </c>
      <c r="O3" s="8">
        <v>2008</v>
      </c>
      <c r="P3" s="8">
        <v>2009</v>
      </c>
      <c r="Q3" s="9">
        <v>2010</v>
      </c>
      <c r="R3" s="9">
        <v>2011</v>
      </c>
      <c r="S3" s="9">
        <v>2012</v>
      </c>
      <c r="T3" s="10">
        <v>2013</v>
      </c>
      <c r="U3" s="10">
        <v>2014</v>
      </c>
      <c r="V3" s="10">
        <v>2015</v>
      </c>
      <c r="W3" s="10">
        <v>2016</v>
      </c>
      <c r="X3" s="10">
        <v>2017</v>
      </c>
      <c r="Y3" s="10">
        <v>2018</v>
      </c>
      <c r="Z3" s="10">
        <v>2019</v>
      </c>
      <c r="AA3" s="10">
        <v>2020</v>
      </c>
      <c r="AB3" s="10">
        <v>2021</v>
      </c>
      <c r="AC3" s="64">
        <v>2022</v>
      </c>
      <c r="AD3" s="64">
        <v>2023</v>
      </c>
      <c r="AE3" s="71" t="s">
        <v>65</v>
      </c>
      <c r="AF3" s="71"/>
    </row>
    <row r="4" spans="1:32" x14ac:dyDescent="0.25">
      <c r="A4" s="11" t="s">
        <v>5</v>
      </c>
      <c r="B4" s="12">
        <v>282.8</v>
      </c>
      <c r="C4" s="12">
        <v>297.3</v>
      </c>
      <c r="D4" s="12">
        <v>305.10000000000002</v>
      </c>
      <c r="E4" s="13">
        <v>279.10000000000002</v>
      </c>
      <c r="F4" s="13">
        <f>[1]HIST!CZ6</f>
        <v>280.10000000000002</v>
      </c>
      <c r="G4" s="13"/>
      <c r="H4" s="11">
        <v>283</v>
      </c>
      <c r="I4" s="11">
        <v>269</v>
      </c>
      <c r="J4" s="11">
        <v>262</v>
      </c>
      <c r="K4" s="11">
        <v>281</v>
      </c>
      <c r="L4" s="11">
        <v>268</v>
      </c>
      <c r="M4" s="11">
        <v>295</v>
      </c>
      <c r="N4" s="11">
        <v>286</v>
      </c>
      <c r="O4" s="11">
        <v>294</v>
      </c>
      <c r="P4" s="11">
        <v>267</v>
      </c>
      <c r="Q4" s="11">
        <v>286</v>
      </c>
      <c r="R4" s="11">
        <v>285</v>
      </c>
      <c r="S4" s="11">
        <v>292</v>
      </c>
      <c r="T4" s="11">
        <v>287</v>
      </c>
      <c r="U4" s="11">
        <v>282</v>
      </c>
      <c r="V4" s="11">
        <v>275</v>
      </c>
      <c r="W4" s="11">
        <v>293</v>
      </c>
      <c r="X4" s="11">
        <v>279</v>
      </c>
      <c r="Y4" s="31">
        <v>280</v>
      </c>
      <c r="Z4" s="31">
        <v>267</v>
      </c>
      <c r="AA4" s="31">
        <v>261</v>
      </c>
      <c r="AB4" s="31">
        <v>293</v>
      </c>
      <c r="AC4" s="31">
        <v>245</v>
      </c>
      <c r="AD4" s="31">
        <v>259</v>
      </c>
      <c r="AE4" s="31">
        <v>218</v>
      </c>
      <c r="AF4" s="11"/>
    </row>
    <row r="5" spans="1:32" x14ac:dyDescent="0.25">
      <c r="A5" s="11" t="s">
        <v>63</v>
      </c>
      <c r="B5" s="12">
        <v>219.8</v>
      </c>
      <c r="C5" s="12">
        <v>231.7</v>
      </c>
      <c r="D5" s="12">
        <v>259.7</v>
      </c>
      <c r="E5" s="13">
        <v>248.9</v>
      </c>
      <c r="F5" s="13">
        <f>[1]HIST!CZ7</f>
        <v>276.60000000000002</v>
      </c>
      <c r="G5" s="13"/>
      <c r="H5" s="11">
        <v>228</v>
      </c>
      <c r="I5" s="11">
        <v>236</v>
      </c>
      <c r="J5" s="11">
        <v>268</v>
      </c>
      <c r="K5" s="11">
        <v>262</v>
      </c>
      <c r="L5" s="11">
        <v>259</v>
      </c>
      <c r="M5" s="11">
        <v>257</v>
      </c>
      <c r="N5" s="11">
        <v>249</v>
      </c>
      <c r="O5" s="11">
        <v>250</v>
      </c>
      <c r="P5" s="11">
        <v>247</v>
      </c>
      <c r="Q5" s="11">
        <v>233</v>
      </c>
      <c r="R5" s="11">
        <v>277</v>
      </c>
      <c r="S5" s="11">
        <v>323</v>
      </c>
      <c r="T5" s="11">
        <v>269</v>
      </c>
      <c r="U5" s="11">
        <v>251</v>
      </c>
      <c r="V5" s="11">
        <v>285</v>
      </c>
      <c r="W5" s="11">
        <v>297</v>
      </c>
      <c r="X5" s="11">
        <v>235</v>
      </c>
      <c r="Y5" s="31">
        <v>272</v>
      </c>
      <c r="Z5" s="31">
        <v>266</v>
      </c>
      <c r="AA5" s="31">
        <v>291</v>
      </c>
      <c r="AB5" s="31">
        <v>263</v>
      </c>
      <c r="AC5" s="31">
        <v>301</v>
      </c>
      <c r="AD5" s="31">
        <v>270</v>
      </c>
      <c r="AE5" s="31">
        <v>308</v>
      </c>
      <c r="AF5" s="11"/>
    </row>
    <row r="6" spans="1:32" x14ac:dyDescent="0.25">
      <c r="A6" s="11" t="s">
        <v>6</v>
      </c>
      <c r="B6" s="14">
        <v>63</v>
      </c>
      <c r="C6" s="13">
        <v>65.600000000000023</v>
      </c>
      <c r="D6" s="13">
        <v>45.400000000000034</v>
      </c>
      <c r="E6" s="13">
        <v>30.200000000000017</v>
      </c>
      <c r="F6" s="13">
        <f t="shared" ref="F6" si="0">SUM(F4-F5)</f>
        <v>3.5</v>
      </c>
      <c r="G6" s="13"/>
      <c r="H6" s="13">
        <v>55</v>
      </c>
      <c r="I6" s="13">
        <v>33</v>
      </c>
      <c r="J6" s="13">
        <v>-6</v>
      </c>
      <c r="K6" s="13">
        <v>19</v>
      </c>
      <c r="L6" s="13">
        <v>9</v>
      </c>
      <c r="M6" s="13">
        <v>38</v>
      </c>
      <c r="N6" s="13">
        <v>37</v>
      </c>
      <c r="O6" s="13">
        <v>44</v>
      </c>
      <c r="P6" s="13">
        <v>20</v>
      </c>
      <c r="Q6" s="13">
        <v>53</v>
      </c>
      <c r="R6" s="13">
        <f t="shared" ref="R6:V6" si="1">SUM(R4-R5)</f>
        <v>8</v>
      </c>
      <c r="S6" s="13">
        <f t="shared" si="1"/>
        <v>-31</v>
      </c>
      <c r="T6" s="13">
        <f t="shared" si="1"/>
        <v>18</v>
      </c>
      <c r="U6" s="13">
        <f t="shared" si="1"/>
        <v>31</v>
      </c>
      <c r="V6" s="13">
        <f t="shared" si="1"/>
        <v>-10</v>
      </c>
      <c r="W6" s="13">
        <f t="shared" ref="W6" si="2">SUM(W4-W5)</f>
        <v>-4</v>
      </c>
      <c r="X6" s="13">
        <f t="shared" ref="X6" si="3">SUM(X4-X5)</f>
        <v>44</v>
      </c>
      <c r="Y6" s="27">
        <f t="shared" ref="Y6:Z6" si="4">SUM(Y4-Y5)</f>
        <v>8</v>
      </c>
      <c r="Z6" s="27">
        <f t="shared" si="4"/>
        <v>1</v>
      </c>
      <c r="AA6" s="27">
        <f t="shared" ref="AA6" si="5">SUM(AA4-AA5)</f>
        <v>-30</v>
      </c>
      <c r="AB6" s="27">
        <f t="shared" ref="AB6:AD6" si="6">SUM(AB4-AB5)</f>
        <v>30</v>
      </c>
      <c r="AC6" s="27">
        <f t="shared" si="6"/>
        <v>-56</v>
      </c>
      <c r="AD6" s="27">
        <f t="shared" si="6"/>
        <v>-11</v>
      </c>
      <c r="AE6" s="27">
        <f t="shared" ref="AE6" si="7">SUM(AE4-AE5)</f>
        <v>-90</v>
      </c>
      <c r="AF6" s="11"/>
    </row>
    <row r="7" spans="1:32" x14ac:dyDescent="0.25">
      <c r="A7" s="11" t="s">
        <v>7</v>
      </c>
      <c r="B7" s="12">
        <v>536.29999999999995</v>
      </c>
      <c r="C7" s="12">
        <v>441.8</v>
      </c>
      <c r="D7" s="12">
        <v>478.6</v>
      </c>
      <c r="E7" s="13">
        <v>839.6</v>
      </c>
      <c r="F7" s="27">
        <f>[1]HIST!CZ14</f>
        <v>946.7</v>
      </c>
      <c r="G7" s="14"/>
      <c r="H7" s="11">
        <v>728</v>
      </c>
      <c r="I7" s="11">
        <v>852</v>
      </c>
      <c r="J7" s="15">
        <v>766</v>
      </c>
      <c r="K7" s="14">
        <v>813</v>
      </c>
      <c r="L7" s="14">
        <v>844</v>
      </c>
      <c r="M7" s="14">
        <v>763</v>
      </c>
      <c r="N7" s="14">
        <v>850</v>
      </c>
      <c r="O7" s="14">
        <v>954</v>
      </c>
      <c r="P7" s="14">
        <v>953</v>
      </c>
      <c r="Q7" s="14">
        <v>873</v>
      </c>
      <c r="R7" s="14">
        <v>955</v>
      </c>
      <c r="S7" s="14">
        <v>885</v>
      </c>
      <c r="T7" s="14">
        <v>861</v>
      </c>
      <c r="U7" s="14">
        <v>939</v>
      </c>
      <c r="V7" s="14">
        <v>889</v>
      </c>
      <c r="W7" s="27">
        <v>1024</v>
      </c>
      <c r="X7" s="27">
        <v>1030</v>
      </c>
      <c r="Y7" s="27">
        <v>1080</v>
      </c>
      <c r="Z7" s="27">
        <v>847</v>
      </c>
      <c r="AA7" s="27">
        <v>957</v>
      </c>
      <c r="AB7" s="27">
        <v>925</v>
      </c>
      <c r="AC7" s="27">
        <v>915</v>
      </c>
      <c r="AD7" s="27">
        <v>917</v>
      </c>
      <c r="AE7" s="27" t="s">
        <v>60</v>
      </c>
      <c r="AF7" s="14"/>
    </row>
    <row r="8" spans="1:32" x14ac:dyDescent="0.25">
      <c r="A8" s="11" t="s">
        <v>8</v>
      </c>
      <c r="B8" s="12">
        <v>401.7</v>
      </c>
      <c r="C8" s="12">
        <v>333.4</v>
      </c>
      <c r="D8" s="12">
        <v>420</v>
      </c>
      <c r="E8" s="13">
        <v>653.79999999999995</v>
      </c>
      <c r="F8" s="27">
        <f>[1]HIST!CZ18</f>
        <v>744.2</v>
      </c>
      <c r="G8" s="14"/>
      <c r="H8" s="11">
        <v>558</v>
      </c>
      <c r="I8" s="11">
        <v>631</v>
      </c>
      <c r="J8" s="15">
        <v>667</v>
      </c>
      <c r="K8" s="14">
        <v>640</v>
      </c>
      <c r="L8" s="14">
        <v>639</v>
      </c>
      <c r="M8" s="14">
        <v>675</v>
      </c>
      <c r="N8" s="14">
        <v>673</v>
      </c>
      <c r="O8" s="14">
        <v>706</v>
      </c>
      <c r="P8" s="14">
        <v>700</v>
      </c>
      <c r="Q8" s="14">
        <v>649</v>
      </c>
      <c r="R8" s="14">
        <v>622</v>
      </c>
      <c r="S8" s="14">
        <v>708</v>
      </c>
      <c r="T8" s="14">
        <v>714</v>
      </c>
      <c r="U8" s="14">
        <v>702</v>
      </c>
      <c r="V8" s="14">
        <v>815</v>
      </c>
      <c r="W8" s="14">
        <v>790</v>
      </c>
      <c r="X8" s="14">
        <v>796</v>
      </c>
      <c r="Y8" s="27">
        <v>789</v>
      </c>
      <c r="Z8" s="27">
        <v>764</v>
      </c>
      <c r="AA8" s="27">
        <v>742</v>
      </c>
      <c r="AB8" s="27">
        <v>739</v>
      </c>
      <c r="AC8" s="27">
        <v>805</v>
      </c>
      <c r="AD8" s="27">
        <v>734</v>
      </c>
      <c r="AE8" s="27" t="s">
        <v>60</v>
      </c>
      <c r="AF8" s="14"/>
    </row>
    <row r="9" spans="1:32" x14ac:dyDescent="0.25">
      <c r="A9" s="11" t="s">
        <v>9</v>
      </c>
      <c r="B9" s="13">
        <v>134.59999999999997</v>
      </c>
      <c r="C9" s="13">
        <v>108.40000000000003</v>
      </c>
      <c r="D9" s="13">
        <v>58.600000000000023</v>
      </c>
      <c r="E9" s="13">
        <v>185.80000000000007</v>
      </c>
      <c r="F9" s="13">
        <f t="shared" ref="F9" si="8">SUM(F7-F8)</f>
        <v>202.5</v>
      </c>
      <c r="G9" s="13"/>
      <c r="H9" s="13">
        <v>170</v>
      </c>
      <c r="I9" s="13">
        <v>221</v>
      </c>
      <c r="J9" s="13">
        <v>99</v>
      </c>
      <c r="K9" s="13">
        <v>173</v>
      </c>
      <c r="L9" s="13">
        <v>205</v>
      </c>
      <c r="M9" s="13">
        <v>88</v>
      </c>
      <c r="N9" s="13">
        <v>177</v>
      </c>
      <c r="O9" s="13">
        <v>248</v>
      </c>
      <c r="P9" s="13">
        <v>253</v>
      </c>
      <c r="Q9" s="13">
        <v>224</v>
      </c>
      <c r="R9" s="13">
        <f>SUM(R7-R8)</f>
        <v>333</v>
      </c>
      <c r="S9" s="13">
        <f>SUM(S7-S8)</f>
        <v>177</v>
      </c>
      <c r="T9" s="13">
        <f>SUM(T7-T8)</f>
        <v>147</v>
      </c>
      <c r="U9" s="13">
        <f>SUM(U7-U8)</f>
        <v>237</v>
      </c>
      <c r="V9" s="13">
        <f>SUM(V7-V8)</f>
        <v>74</v>
      </c>
      <c r="W9" s="13">
        <f t="shared" ref="W9" si="9">SUM(W7-W8)</f>
        <v>234</v>
      </c>
      <c r="X9" s="13">
        <f t="shared" ref="X9" si="10">SUM(X7-X8)</f>
        <v>234</v>
      </c>
      <c r="Y9" s="27">
        <f t="shared" ref="Y9:Z9" si="11">SUM(Y7-Y8)</f>
        <v>291</v>
      </c>
      <c r="Z9" s="27">
        <f t="shared" si="11"/>
        <v>83</v>
      </c>
      <c r="AA9" s="27">
        <f t="shared" ref="AA9" si="12">SUM(AA7-AA8)</f>
        <v>215</v>
      </c>
      <c r="AB9" s="27">
        <f t="shared" ref="AB9:AD9" si="13">SUM(AB7-AB8)</f>
        <v>186</v>
      </c>
      <c r="AC9" s="27">
        <f t="shared" si="13"/>
        <v>110</v>
      </c>
      <c r="AD9" s="27">
        <f t="shared" si="13"/>
        <v>183</v>
      </c>
      <c r="AE9" s="27">
        <v>275</v>
      </c>
      <c r="AF9" s="27">
        <f t="shared" ref="AF9" si="14">SUM(AF7-AF8)</f>
        <v>0</v>
      </c>
    </row>
    <row r="10" spans="1:32" x14ac:dyDescent="0.25">
      <c r="A10" s="16" t="s">
        <v>10</v>
      </c>
      <c r="B10" s="17">
        <v>197.59999999999997</v>
      </c>
      <c r="C10" s="17">
        <v>174.00000000000006</v>
      </c>
      <c r="D10" s="17">
        <v>104.00000000000006</v>
      </c>
      <c r="E10" s="17">
        <v>216.00000000000009</v>
      </c>
      <c r="F10" s="17">
        <f t="shared" ref="F10" si="15">SUM(F9,F6)</f>
        <v>206</v>
      </c>
      <c r="G10" s="17"/>
      <c r="H10" s="17">
        <v>225</v>
      </c>
      <c r="I10" s="17">
        <v>254</v>
      </c>
      <c r="J10" s="17">
        <v>93</v>
      </c>
      <c r="K10" s="17">
        <v>192</v>
      </c>
      <c r="L10" s="17">
        <v>214</v>
      </c>
      <c r="M10" s="17">
        <v>126</v>
      </c>
      <c r="N10" s="17">
        <v>214</v>
      </c>
      <c r="O10" s="17">
        <v>292</v>
      </c>
      <c r="P10" s="17">
        <v>273</v>
      </c>
      <c r="Q10" s="17">
        <v>277</v>
      </c>
      <c r="R10" s="17">
        <f t="shared" ref="R10:AE10" si="16">SUM(R9,R6)</f>
        <v>341</v>
      </c>
      <c r="S10" s="17">
        <f t="shared" si="16"/>
        <v>146</v>
      </c>
      <c r="T10" s="17">
        <f t="shared" si="16"/>
        <v>165</v>
      </c>
      <c r="U10" s="17">
        <f t="shared" si="16"/>
        <v>268</v>
      </c>
      <c r="V10" s="17">
        <f t="shared" si="16"/>
        <v>64</v>
      </c>
      <c r="W10" s="17">
        <f t="shared" si="16"/>
        <v>230</v>
      </c>
      <c r="X10" s="17">
        <f t="shared" si="16"/>
        <v>278</v>
      </c>
      <c r="Y10" s="29">
        <f t="shared" si="16"/>
        <v>299</v>
      </c>
      <c r="Z10" s="29">
        <f t="shared" si="16"/>
        <v>84</v>
      </c>
      <c r="AA10" s="29">
        <f t="shared" si="16"/>
        <v>185</v>
      </c>
      <c r="AB10" s="29">
        <f t="shared" si="16"/>
        <v>216</v>
      </c>
      <c r="AC10" s="29">
        <f t="shared" si="16"/>
        <v>54</v>
      </c>
      <c r="AD10" s="29">
        <f t="shared" si="16"/>
        <v>172</v>
      </c>
      <c r="AE10" s="29">
        <f t="shared" si="16"/>
        <v>185</v>
      </c>
      <c r="AF10" s="11"/>
    </row>
    <row r="11" spans="1:32" x14ac:dyDescent="0.25">
      <c r="A11" s="11" t="s">
        <v>11</v>
      </c>
      <c r="B11" s="13">
        <v>14.1</v>
      </c>
      <c r="C11" s="13">
        <v>8.1</v>
      </c>
      <c r="D11" s="13">
        <v>13.2</v>
      </c>
      <c r="E11" s="13">
        <v>7.1</v>
      </c>
      <c r="F11" s="13">
        <f>[1]HIST!CZ27</f>
        <v>6.2</v>
      </c>
      <c r="G11" s="13"/>
      <c r="H11" s="13">
        <v>7</v>
      </c>
      <c r="I11" s="13">
        <v>-5</v>
      </c>
      <c r="J11" s="13">
        <v>-3</v>
      </c>
      <c r="K11" s="13">
        <v>-9</v>
      </c>
      <c r="L11" s="13">
        <v>22</v>
      </c>
      <c r="M11" s="13">
        <v>31</v>
      </c>
      <c r="N11" s="13">
        <v>16</v>
      </c>
      <c r="O11" s="13">
        <v>11</v>
      </c>
      <c r="P11" s="13">
        <v>5</v>
      </c>
      <c r="Q11" s="13">
        <v>-4</v>
      </c>
      <c r="R11" s="13">
        <v>7</v>
      </c>
      <c r="S11" s="13">
        <v>1</v>
      </c>
      <c r="T11" s="13">
        <v>-1</v>
      </c>
      <c r="U11" s="15">
        <v>-18</v>
      </c>
      <c r="V11" s="15">
        <v>3</v>
      </c>
      <c r="W11" s="15">
        <v>1</v>
      </c>
      <c r="X11" s="15">
        <v>-3</v>
      </c>
      <c r="Y11" s="59">
        <v>1</v>
      </c>
      <c r="Z11" s="59">
        <v>11</v>
      </c>
      <c r="AA11" s="59">
        <v>60</v>
      </c>
      <c r="AB11" s="59">
        <v>-1</v>
      </c>
      <c r="AC11" s="59">
        <v>-39</v>
      </c>
      <c r="AD11" s="59">
        <v>10</v>
      </c>
      <c r="AE11" s="59">
        <v>-16</v>
      </c>
      <c r="AF11" s="11"/>
    </row>
    <row r="12" spans="1:32" x14ac:dyDescent="0.25">
      <c r="A12" s="16" t="s">
        <v>13</v>
      </c>
      <c r="B12" s="17">
        <v>211.69999999999996</v>
      </c>
      <c r="C12" s="17">
        <v>182.10000000000005</v>
      </c>
      <c r="D12" s="17">
        <v>117.20000000000006</v>
      </c>
      <c r="E12" s="17">
        <v>223.10000000000008</v>
      </c>
      <c r="F12" s="17">
        <f t="shared" ref="F12" si="17">SUM(F10:F11)</f>
        <v>212.2</v>
      </c>
      <c r="G12" s="17"/>
      <c r="H12" s="17">
        <v>232</v>
      </c>
      <c r="I12" s="17">
        <v>249</v>
      </c>
      <c r="J12" s="17">
        <v>90</v>
      </c>
      <c r="K12" s="17">
        <v>183</v>
      </c>
      <c r="L12" s="17">
        <v>236</v>
      </c>
      <c r="M12" s="17">
        <v>157</v>
      </c>
      <c r="N12" s="17">
        <v>230</v>
      </c>
      <c r="O12" s="17">
        <v>303</v>
      </c>
      <c r="P12" s="17">
        <v>278</v>
      </c>
      <c r="Q12" s="17">
        <v>273</v>
      </c>
      <c r="R12" s="17">
        <f t="shared" ref="R12:V12" si="18">SUM(R10:R11)</f>
        <v>348</v>
      </c>
      <c r="S12" s="17">
        <f t="shared" si="18"/>
        <v>147</v>
      </c>
      <c r="T12" s="17">
        <f t="shared" si="18"/>
        <v>164</v>
      </c>
      <c r="U12" s="17">
        <f t="shared" si="18"/>
        <v>250</v>
      </c>
      <c r="V12" s="17">
        <f t="shared" si="18"/>
        <v>67</v>
      </c>
      <c r="W12" s="17">
        <f t="shared" ref="W12:X12" si="19">SUM(W10:W11)</f>
        <v>231</v>
      </c>
      <c r="X12" s="17">
        <f t="shared" si="19"/>
        <v>275</v>
      </c>
      <c r="Y12" s="29">
        <f t="shared" ref="Y12:AE12" si="20">SUM(Y10:Y11)</f>
        <v>300</v>
      </c>
      <c r="Z12" s="29">
        <f t="shared" si="20"/>
        <v>95</v>
      </c>
      <c r="AA12" s="29">
        <f t="shared" si="20"/>
        <v>245</v>
      </c>
      <c r="AB12" s="29">
        <f t="shared" si="20"/>
        <v>215</v>
      </c>
      <c r="AC12" s="29">
        <f t="shared" si="20"/>
        <v>15</v>
      </c>
      <c r="AD12" s="29">
        <f t="shared" si="20"/>
        <v>182</v>
      </c>
      <c r="AE12" s="29">
        <f t="shared" si="20"/>
        <v>169</v>
      </c>
      <c r="AF12" s="11"/>
    </row>
    <row r="13" spans="1:32" x14ac:dyDescent="0.25">
      <c r="A13" s="11" t="s">
        <v>14</v>
      </c>
      <c r="B13" s="12">
        <v>105.8</v>
      </c>
      <c r="C13" s="13">
        <v>104.4</v>
      </c>
      <c r="D13" s="13">
        <v>109.9</v>
      </c>
      <c r="E13" s="13">
        <v>118.1</v>
      </c>
      <c r="F13" s="13">
        <f>[1]HIST!CZ44</f>
        <v>118.5</v>
      </c>
      <c r="G13" s="13"/>
      <c r="H13" s="11">
        <v>99</v>
      </c>
      <c r="I13" s="11">
        <v>90</v>
      </c>
      <c r="J13" s="11">
        <v>110</v>
      </c>
      <c r="K13" s="11">
        <v>136</v>
      </c>
      <c r="L13" s="11">
        <v>112</v>
      </c>
      <c r="M13" s="11">
        <v>116</v>
      </c>
      <c r="N13" s="11">
        <v>116</v>
      </c>
      <c r="O13" s="11">
        <v>139</v>
      </c>
      <c r="P13" s="11">
        <v>120</v>
      </c>
      <c r="Q13" s="11">
        <v>143</v>
      </c>
      <c r="R13" s="11">
        <v>113</v>
      </c>
      <c r="S13" s="11">
        <v>141</v>
      </c>
      <c r="T13" s="11">
        <v>118</v>
      </c>
      <c r="U13" s="11">
        <v>115</v>
      </c>
      <c r="V13" s="11">
        <v>118</v>
      </c>
      <c r="W13" s="11">
        <v>123</v>
      </c>
      <c r="X13" s="11">
        <v>115</v>
      </c>
      <c r="Y13" s="31">
        <v>107</v>
      </c>
      <c r="Z13" s="31">
        <v>136</v>
      </c>
      <c r="AA13" s="31">
        <v>91</v>
      </c>
      <c r="AB13" s="31">
        <v>96</v>
      </c>
      <c r="AC13" s="31">
        <v>100</v>
      </c>
      <c r="AD13" s="31">
        <v>91</v>
      </c>
      <c r="AE13" s="31">
        <v>111</v>
      </c>
      <c r="AF13" s="11"/>
    </row>
    <row r="14" spans="1:32" ht="15.75" thickBot="1" x14ac:dyDescent="0.3">
      <c r="A14" s="18" t="s">
        <v>15</v>
      </c>
      <c r="B14" s="19">
        <v>31.5</v>
      </c>
      <c r="C14" s="20">
        <v>33.799999999999997</v>
      </c>
      <c r="D14" s="20">
        <v>43.2</v>
      </c>
      <c r="E14" s="20">
        <v>54.3</v>
      </c>
      <c r="F14" s="20">
        <f>[1]HIST!CZ45</f>
        <v>57.7</v>
      </c>
      <c r="G14" s="20"/>
      <c r="H14" s="21">
        <v>57</v>
      </c>
      <c r="I14" s="21">
        <v>65</v>
      </c>
      <c r="J14" s="21">
        <v>55</v>
      </c>
      <c r="K14" s="21">
        <v>53</v>
      </c>
      <c r="L14" s="21">
        <v>41</v>
      </c>
      <c r="M14" s="21">
        <v>63</v>
      </c>
      <c r="N14" s="21">
        <v>60</v>
      </c>
      <c r="O14" s="21">
        <v>44</v>
      </c>
      <c r="P14" s="21">
        <v>53</v>
      </c>
      <c r="Q14" s="21">
        <v>52</v>
      </c>
      <c r="R14" s="21">
        <v>53</v>
      </c>
      <c r="S14" s="21">
        <v>63</v>
      </c>
      <c r="T14" s="21">
        <v>54</v>
      </c>
      <c r="U14" s="21">
        <v>50</v>
      </c>
      <c r="V14" s="21">
        <v>77</v>
      </c>
      <c r="W14" s="21">
        <v>62</v>
      </c>
      <c r="X14" s="21">
        <v>44</v>
      </c>
      <c r="Y14" s="61">
        <v>54</v>
      </c>
      <c r="Z14" s="61">
        <v>59</v>
      </c>
      <c r="AA14" s="61">
        <v>58</v>
      </c>
      <c r="AB14" s="61">
        <v>42</v>
      </c>
      <c r="AC14" s="61">
        <v>36</v>
      </c>
      <c r="AD14" s="61">
        <v>60</v>
      </c>
      <c r="AE14" s="61">
        <v>64</v>
      </c>
      <c r="AF14" s="21"/>
    </row>
    <row r="15" spans="1:32" x14ac:dyDescent="0.25">
      <c r="A15" s="22" t="s">
        <v>16</v>
      </c>
      <c r="B15" s="11"/>
      <c r="C15" s="11"/>
      <c r="D15" s="11"/>
      <c r="E15" s="11"/>
      <c r="F15" s="11"/>
      <c r="G15" s="11"/>
      <c r="H15" s="13"/>
      <c r="I15" s="13"/>
      <c r="J15" s="11"/>
      <c r="K15" s="11"/>
      <c r="L15" s="11"/>
      <c r="M15" s="11"/>
      <c r="N15" s="11"/>
      <c r="O15" s="11"/>
      <c r="P15" s="11"/>
      <c r="Q15" s="11"/>
      <c r="R15" s="11"/>
      <c r="S15" s="3"/>
      <c r="T15" s="3"/>
      <c r="U15" s="3"/>
      <c r="V15" s="3"/>
      <c r="W15" s="3"/>
      <c r="X15" s="57"/>
      <c r="Y15" s="57"/>
      <c r="Z15" s="57"/>
      <c r="AA15" s="57"/>
    </row>
    <row r="16" spans="1:32" x14ac:dyDescent="0.25">
      <c r="A16" s="22" t="s">
        <v>17</v>
      </c>
      <c r="B16" s="3"/>
      <c r="C16" s="3"/>
      <c r="D16" s="3"/>
      <c r="E16" s="3"/>
      <c r="F16" s="3"/>
      <c r="G16" s="3"/>
      <c r="H16" s="23"/>
      <c r="I16" s="2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57"/>
      <c r="Y16" s="57"/>
      <c r="Z16" s="57"/>
      <c r="AA16" s="57"/>
    </row>
    <row r="17" spans="1:27" x14ac:dyDescent="0.25">
      <c r="A17" s="1" t="s">
        <v>18</v>
      </c>
      <c r="B17" s="3"/>
      <c r="C17" s="3"/>
      <c r="D17" s="3"/>
      <c r="E17" s="3"/>
      <c r="F17" s="3"/>
      <c r="G17" s="3"/>
      <c r="H17" s="23"/>
      <c r="I17" s="23"/>
      <c r="J17" s="3"/>
      <c r="K17" s="3"/>
      <c r="L17" s="3"/>
      <c r="M17" s="3"/>
      <c r="O17" s="54" t="s">
        <v>68</v>
      </c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</row>
    <row r="18" spans="1:27" x14ac:dyDescent="0.25">
      <c r="O18" s="54" t="s">
        <v>69</v>
      </c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</row>
    <row r="24" spans="1:27" x14ac:dyDescent="0.25">
      <c r="R24" s="51"/>
    </row>
    <row r="30" spans="1:27" x14ac:dyDescent="0.25">
      <c r="A30" s="1" t="s">
        <v>18</v>
      </c>
    </row>
    <row r="31" spans="1:27" x14ac:dyDescent="0.25">
      <c r="A31" s="1" t="s">
        <v>67</v>
      </c>
    </row>
  </sheetData>
  <mergeCells count="1">
    <mergeCell ref="AE3:AF3"/>
  </mergeCells>
  <pageMargins left="0.31496062992125984" right="0.31496062992125984" top="0.74803149606299213" bottom="0.35433070866141736" header="0.31496062992125984" footer="0.31496062992125984"/>
  <pageSetup paperSize="9" scale="85" orientation="landscape" r:id="rId1"/>
  <ignoredErrors>
    <ignoredError sqref="AA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8"/>
  <sheetViews>
    <sheetView showGridLines="0" workbookViewId="0">
      <selection activeCell="A2" sqref="A2"/>
    </sheetView>
  </sheetViews>
  <sheetFormatPr defaultColWidth="9.140625" defaultRowHeight="26.25" customHeight="1" x14ac:dyDescent="0.25"/>
  <cols>
    <col min="1" max="1" width="11.5703125" customWidth="1"/>
    <col min="2" max="6" width="5.7109375" customWidth="1"/>
    <col min="7" max="7" width="0.85546875" customWidth="1"/>
    <col min="8" max="22" width="4.7109375" customWidth="1"/>
    <col min="23" max="30" width="5.140625" customWidth="1"/>
    <col min="31" max="31" width="5.28515625" customWidth="1"/>
    <col min="32" max="32" width="1.28515625" customWidth="1"/>
  </cols>
  <sheetData>
    <row r="1" spans="1:32" ht="15" x14ac:dyDescent="0.25">
      <c r="A1" s="1" t="s">
        <v>0</v>
      </c>
    </row>
    <row r="2" spans="1:32" ht="16.5" thickBot="1" x14ac:dyDescent="0.3">
      <c r="A2" s="2" t="s">
        <v>71</v>
      </c>
      <c r="B2" s="24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</row>
    <row r="3" spans="1:32" ht="33" customHeight="1" x14ac:dyDescent="0.25">
      <c r="A3" s="25" t="s">
        <v>19</v>
      </c>
      <c r="B3" s="7" t="s">
        <v>20</v>
      </c>
      <c r="C3" s="7" t="s">
        <v>2</v>
      </c>
      <c r="D3" s="7" t="s">
        <v>3</v>
      </c>
      <c r="E3" s="25" t="s">
        <v>4</v>
      </c>
      <c r="F3" s="62" t="s">
        <v>64</v>
      </c>
      <c r="G3" s="25"/>
      <c r="H3" s="26">
        <v>2001</v>
      </c>
      <c r="I3" s="26">
        <v>2002</v>
      </c>
      <c r="J3" s="8">
        <v>2003</v>
      </c>
      <c r="K3" s="8">
        <v>2004</v>
      </c>
      <c r="L3" s="8">
        <v>2005</v>
      </c>
      <c r="M3" s="8">
        <v>2006</v>
      </c>
      <c r="N3" s="8">
        <v>2007</v>
      </c>
      <c r="O3" s="8">
        <v>2008</v>
      </c>
      <c r="P3" s="9">
        <v>2009</v>
      </c>
      <c r="Q3" s="9">
        <v>2010</v>
      </c>
      <c r="R3" s="9">
        <v>2011</v>
      </c>
      <c r="S3" s="9">
        <v>2012</v>
      </c>
      <c r="T3" s="9">
        <v>2013</v>
      </c>
      <c r="U3" s="9">
        <v>2014</v>
      </c>
      <c r="V3" s="9">
        <v>2015</v>
      </c>
      <c r="W3" s="9">
        <v>2016</v>
      </c>
      <c r="X3" s="9">
        <v>2017</v>
      </c>
      <c r="Y3" s="9">
        <v>2018</v>
      </c>
      <c r="Z3" s="9">
        <v>2019</v>
      </c>
      <c r="AA3" s="9">
        <v>2020</v>
      </c>
      <c r="AB3" s="9">
        <v>2021</v>
      </c>
      <c r="AC3" s="9">
        <v>2022</v>
      </c>
      <c r="AD3" s="9">
        <v>2023</v>
      </c>
      <c r="AE3" s="71" t="s">
        <v>65</v>
      </c>
      <c r="AF3" s="71"/>
    </row>
    <row r="4" spans="1:32" ht="17.25" customHeight="1" x14ac:dyDescent="0.25">
      <c r="A4" s="16" t="s">
        <v>21</v>
      </c>
      <c r="B4" s="27"/>
      <c r="C4" s="27"/>
      <c r="D4" s="11"/>
      <c r="E4" s="11"/>
      <c r="F4" s="11"/>
      <c r="G4" s="11"/>
      <c r="H4" s="11"/>
      <c r="I4" s="11"/>
      <c r="J4" s="11"/>
      <c r="K4" s="16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ht="12" customHeight="1" x14ac:dyDescent="0.25">
      <c r="A5" s="28" t="s">
        <v>7</v>
      </c>
      <c r="B5" s="27">
        <v>536.29999999999995</v>
      </c>
      <c r="C5" s="27">
        <v>441.8</v>
      </c>
      <c r="D5" s="13">
        <v>478.6</v>
      </c>
      <c r="E5" s="27">
        <v>839.6</v>
      </c>
      <c r="F5" s="13">
        <f>AVERAGE(R5:AA5)</f>
        <v>946.7</v>
      </c>
      <c r="G5" s="27"/>
      <c r="H5" s="27">
        <v>728</v>
      </c>
      <c r="I5" s="27">
        <v>852</v>
      </c>
      <c r="J5" s="27">
        <v>766</v>
      </c>
      <c r="K5" s="27">
        <v>813</v>
      </c>
      <c r="L5" s="27">
        <v>844</v>
      </c>
      <c r="M5" s="27">
        <v>763</v>
      </c>
      <c r="N5" s="27">
        <v>850</v>
      </c>
      <c r="O5" s="27">
        <v>954</v>
      </c>
      <c r="P5" s="27">
        <v>953</v>
      </c>
      <c r="Q5" s="27">
        <v>873</v>
      </c>
      <c r="R5" s="27">
        <v>955</v>
      </c>
      <c r="S5" s="27">
        <v>885</v>
      </c>
      <c r="T5" s="27">
        <f t="shared" ref="T5:Y7" si="0">SUM(T18,T14,T9)</f>
        <v>861</v>
      </c>
      <c r="U5" s="27">
        <f t="shared" si="0"/>
        <v>939</v>
      </c>
      <c r="V5" s="27">
        <f t="shared" si="0"/>
        <v>889</v>
      </c>
      <c r="W5" s="27">
        <f t="shared" si="0"/>
        <v>1024</v>
      </c>
      <c r="X5" s="27">
        <f t="shared" si="0"/>
        <v>1030</v>
      </c>
      <c r="Y5" s="27">
        <f t="shared" si="0"/>
        <v>1080</v>
      </c>
      <c r="Z5" s="27">
        <f t="shared" ref="Z5:AE7" si="1">SUM(Z18,Z14,Z9)</f>
        <v>847</v>
      </c>
      <c r="AA5" s="27">
        <f t="shared" si="1"/>
        <v>957</v>
      </c>
      <c r="AB5" s="27">
        <f t="shared" si="1"/>
        <v>925</v>
      </c>
      <c r="AC5" s="27">
        <f t="shared" ref="AC5:AD5" si="2">SUM(AC18,AC14,AC9)</f>
        <v>915</v>
      </c>
      <c r="AD5" s="27">
        <f t="shared" si="2"/>
        <v>917</v>
      </c>
      <c r="AE5" s="27" t="s">
        <v>60</v>
      </c>
      <c r="AF5" s="27"/>
    </row>
    <row r="6" spans="1:32" ht="12" customHeight="1" x14ac:dyDescent="0.25">
      <c r="A6" s="28" t="s">
        <v>8</v>
      </c>
      <c r="B6" s="27">
        <v>401.7</v>
      </c>
      <c r="C6" s="27">
        <v>333.4</v>
      </c>
      <c r="D6" s="13">
        <v>420</v>
      </c>
      <c r="E6" s="27">
        <v>653.79999999999995</v>
      </c>
      <c r="F6" s="13">
        <f t="shared" ref="F6:F20" si="3">AVERAGE(R6:AA6)</f>
        <v>744.2</v>
      </c>
      <c r="G6" s="27"/>
      <c r="H6" s="27">
        <v>558</v>
      </c>
      <c r="I6" s="27">
        <v>631</v>
      </c>
      <c r="J6" s="27">
        <v>667</v>
      </c>
      <c r="K6" s="27">
        <v>640</v>
      </c>
      <c r="L6" s="27">
        <v>639</v>
      </c>
      <c r="M6" s="27">
        <v>675</v>
      </c>
      <c r="N6" s="27">
        <v>673</v>
      </c>
      <c r="O6" s="27">
        <v>706</v>
      </c>
      <c r="P6" s="27">
        <v>700</v>
      </c>
      <c r="Q6" s="27">
        <v>649</v>
      </c>
      <c r="R6" s="27">
        <v>622</v>
      </c>
      <c r="S6" s="27">
        <v>708</v>
      </c>
      <c r="T6" s="27">
        <f t="shared" si="0"/>
        <v>714</v>
      </c>
      <c r="U6" s="27">
        <f t="shared" si="0"/>
        <v>702</v>
      </c>
      <c r="V6" s="27">
        <f t="shared" si="0"/>
        <v>815</v>
      </c>
      <c r="W6" s="27">
        <f t="shared" si="0"/>
        <v>790</v>
      </c>
      <c r="X6" s="27">
        <f t="shared" si="0"/>
        <v>796</v>
      </c>
      <c r="Y6" s="27">
        <f t="shared" si="0"/>
        <v>789</v>
      </c>
      <c r="Z6" s="27">
        <f t="shared" ref="Z6" si="4">SUM(Z19,Z15,Z10)</f>
        <v>764</v>
      </c>
      <c r="AA6" s="27">
        <f t="shared" si="1"/>
        <v>742</v>
      </c>
      <c r="AB6" s="27">
        <f t="shared" si="1"/>
        <v>739</v>
      </c>
      <c r="AC6" s="27">
        <f t="shared" ref="AC6:AD6" si="5">SUM(AC19,AC15,AC10)</f>
        <v>805</v>
      </c>
      <c r="AD6" s="27">
        <f t="shared" si="5"/>
        <v>734</v>
      </c>
      <c r="AE6" s="27" t="s">
        <v>60</v>
      </c>
      <c r="AF6" s="27"/>
    </row>
    <row r="7" spans="1:32" ht="12" customHeight="1" x14ac:dyDescent="0.25">
      <c r="A7" s="16" t="s">
        <v>22</v>
      </c>
      <c r="B7" s="29">
        <v>134.6</v>
      </c>
      <c r="C7" s="29">
        <v>108.4</v>
      </c>
      <c r="D7" s="17">
        <v>58.599999999999994</v>
      </c>
      <c r="E7" s="17">
        <v>185.8</v>
      </c>
      <c r="F7" s="17">
        <f t="shared" si="3"/>
        <v>202.5</v>
      </c>
      <c r="G7" s="17"/>
      <c r="H7" s="29">
        <v>170</v>
      </c>
      <c r="I7" s="29">
        <v>221</v>
      </c>
      <c r="J7" s="29">
        <v>99</v>
      </c>
      <c r="K7" s="29">
        <v>173</v>
      </c>
      <c r="L7" s="29">
        <v>205</v>
      </c>
      <c r="M7" s="29">
        <v>88</v>
      </c>
      <c r="N7" s="29">
        <v>177</v>
      </c>
      <c r="O7" s="29">
        <v>248</v>
      </c>
      <c r="P7" s="29">
        <v>253</v>
      </c>
      <c r="Q7" s="29">
        <v>224</v>
      </c>
      <c r="R7" s="29">
        <v>333</v>
      </c>
      <c r="S7" s="29">
        <v>177</v>
      </c>
      <c r="T7" s="29">
        <f t="shared" si="0"/>
        <v>147</v>
      </c>
      <c r="U7" s="29">
        <f t="shared" si="0"/>
        <v>237</v>
      </c>
      <c r="V7" s="29">
        <f t="shared" si="0"/>
        <v>74</v>
      </c>
      <c r="W7" s="29">
        <f t="shared" si="0"/>
        <v>234</v>
      </c>
      <c r="X7" s="29">
        <f t="shared" si="0"/>
        <v>234</v>
      </c>
      <c r="Y7" s="29">
        <f t="shared" si="0"/>
        <v>291</v>
      </c>
      <c r="Z7" s="29">
        <f t="shared" ref="Z7" si="6">SUM(Z20,Z16,Z11)</f>
        <v>83</v>
      </c>
      <c r="AA7" s="29">
        <f t="shared" si="1"/>
        <v>215</v>
      </c>
      <c r="AB7" s="29">
        <f t="shared" si="1"/>
        <v>186</v>
      </c>
      <c r="AC7" s="29">
        <f t="shared" si="1"/>
        <v>110</v>
      </c>
      <c r="AD7" s="29">
        <f t="shared" ref="AD7" si="7">SUM(AD20,AD16,AD11)</f>
        <v>183</v>
      </c>
      <c r="AE7" s="29">
        <f t="shared" si="1"/>
        <v>275</v>
      </c>
      <c r="AF7" s="27"/>
    </row>
    <row r="8" spans="1:32" ht="17.25" customHeight="1" x14ac:dyDescent="0.25">
      <c r="A8" s="16" t="s">
        <v>23</v>
      </c>
      <c r="B8" s="11"/>
      <c r="C8" s="11"/>
      <c r="D8" s="12"/>
      <c r="E8" s="12"/>
      <c r="F8" s="13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4"/>
      <c r="S8" s="14"/>
      <c r="T8" s="11"/>
      <c r="U8" s="11"/>
      <c r="V8" s="11"/>
      <c r="W8" s="11"/>
      <c r="X8" s="14"/>
      <c r="Y8" s="14"/>
      <c r="Z8" s="14"/>
      <c r="AA8" s="14"/>
      <c r="AB8" s="14"/>
      <c r="AC8" s="14"/>
      <c r="AD8" s="14"/>
      <c r="AE8" s="14"/>
      <c r="AF8" s="11"/>
    </row>
    <row r="9" spans="1:32" ht="12" customHeight="1" x14ac:dyDescent="0.25">
      <c r="A9" s="28" t="s">
        <v>7</v>
      </c>
      <c r="B9" s="27">
        <v>339.2</v>
      </c>
      <c r="C9" s="27">
        <v>226.3</v>
      </c>
      <c r="D9" s="13">
        <v>241.1</v>
      </c>
      <c r="E9" s="27">
        <v>324</v>
      </c>
      <c r="F9" s="13">
        <f t="shared" si="3"/>
        <v>350</v>
      </c>
      <c r="G9" s="27"/>
      <c r="H9" s="15">
        <v>396</v>
      </c>
      <c r="I9" s="15">
        <v>424</v>
      </c>
      <c r="J9" s="15">
        <v>315</v>
      </c>
      <c r="K9" s="15">
        <v>304</v>
      </c>
      <c r="L9" s="15">
        <v>295</v>
      </c>
      <c r="M9" s="15">
        <v>268</v>
      </c>
      <c r="N9" s="15">
        <v>278</v>
      </c>
      <c r="O9" s="15">
        <v>350</v>
      </c>
      <c r="P9" s="15">
        <v>318</v>
      </c>
      <c r="Q9" s="15">
        <v>292</v>
      </c>
      <c r="R9" s="14">
        <v>320</v>
      </c>
      <c r="S9" s="14">
        <v>353</v>
      </c>
      <c r="T9" s="15">
        <v>324</v>
      </c>
      <c r="U9" s="15">
        <v>347</v>
      </c>
      <c r="V9" s="15">
        <v>345</v>
      </c>
      <c r="W9" s="15">
        <v>370</v>
      </c>
      <c r="X9" s="14">
        <v>392</v>
      </c>
      <c r="Y9" s="14">
        <v>412</v>
      </c>
      <c r="Z9" s="14">
        <v>313</v>
      </c>
      <c r="AA9" s="27">
        <v>324</v>
      </c>
      <c r="AB9" s="27">
        <v>304</v>
      </c>
      <c r="AC9" s="27">
        <v>383</v>
      </c>
      <c r="AD9" s="27">
        <v>327</v>
      </c>
      <c r="AE9" s="70" t="s">
        <v>60</v>
      </c>
      <c r="AF9" s="11"/>
    </row>
    <row r="10" spans="1:32" ht="12" customHeight="1" x14ac:dyDescent="0.25">
      <c r="A10" s="28" t="s">
        <v>8</v>
      </c>
      <c r="B10" s="27">
        <v>195.6</v>
      </c>
      <c r="C10" s="27">
        <v>159.1</v>
      </c>
      <c r="D10" s="13">
        <v>165.4</v>
      </c>
      <c r="E10" s="27">
        <v>242.5</v>
      </c>
      <c r="F10" s="13">
        <f t="shared" si="3"/>
        <v>302.60000000000002</v>
      </c>
      <c r="G10" s="27"/>
      <c r="H10" s="15">
        <v>201</v>
      </c>
      <c r="I10" s="15">
        <v>245</v>
      </c>
      <c r="J10" s="15">
        <v>268</v>
      </c>
      <c r="K10" s="15">
        <v>219</v>
      </c>
      <c r="L10" s="15">
        <v>238</v>
      </c>
      <c r="M10" s="15">
        <v>224</v>
      </c>
      <c r="N10" s="15">
        <v>276</v>
      </c>
      <c r="O10" s="15">
        <v>256</v>
      </c>
      <c r="P10" s="15">
        <v>247</v>
      </c>
      <c r="Q10" s="15">
        <v>251</v>
      </c>
      <c r="R10" s="14">
        <v>247</v>
      </c>
      <c r="S10" s="14">
        <v>252</v>
      </c>
      <c r="T10" s="15">
        <v>277</v>
      </c>
      <c r="U10" s="15">
        <v>269</v>
      </c>
      <c r="V10" s="15">
        <v>340</v>
      </c>
      <c r="W10" s="15">
        <v>311</v>
      </c>
      <c r="X10" s="14">
        <v>345</v>
      </c>
      <c r="Y10" s="14">
        <v>342</v>
      </c>
      <c r="Z10" s="14">
        <v>323</v>
      </c>
      <c r="AA10" s="27">
        <v>320</v>
      </c>
      <c r="AB10" s="27">
        <v>357</v>
      </c>
      <c r="AC10" s="27">
        <v>356</v>
      </c>
      <c r="AD10" s="27">
        <v>321</v>
      </c>
      <c r="AE10" s="27" t="s">
        <v>60</v>
      </c>
      <c r="AF10" s="11"/>
    </row>
    <row r="11" spans="1:32" ht="12" customHeight="1" x14ac:dyDescent="0.25">
      <c r="A11" s="16" t="s">
        <v>22</v>
      </c>
      <c r="B11" s="29">
        <v>143.6</v>
      </c>
      <c r="C11" s="29">
        <v>67.200000000000017</v>
      </c>
      <c r="D11" s="17">
        <v>75.699999999999989</v>
      </c>
      <c r="E11" s="17">
        <v>81.5</v>
      </c>
      <c r="F11" s="17">
        <f t="shared" si="3"/>
        <v>47.4</v>
      </c>
      <c r="G11" s="17"/>
      <c r="H11" s="29">
        <v>195</v>
      </c>
      <c r="I11" s="29">
        <v>179</v>
      </c>
      <c r="J11" s="29">
        <v>47</v>
      </c>
      <c r="K11" s="29">
        <v>85</v>
      </c>
      <c r="L11" s="29">
        <v>57</v>
      </c>
      <c r="M11" s="29">
        <v>44</v>
      </c>
      <c r="N11" s="29">
        <v>2</v>
      </c>
      <c r="O11" s="29">
        <v>94</v>
      </c>
      <c r="P11" s="29">
        <v>71</v>
      </c>
      <c r="Q11" s="29">
        <v>41</v>
      </c>
      <c r="R11" s="30">
        <v>73</v>
      </c>
      <c r="S11" s="30">
        <v>101</v>
      </c>
      <c r="T11" s="29">
        <f>SUM(T9-T10)</f>
        <v>47</v>
      </c>
      <c r="U11" s="29">
        <f>SUM(U9-U10)</f>
        <v>78</v>
      </c>
      <c r="V11" s="29">
        <f>SUM(V9-V10)</f>
        <v>5</v>
      </c>
      <c r="W11" s="29">
        <f t="shared" ref="W11:AC11" si="8">SUM(W9-W10)</f>
        <v>59</v>
      </c>
      <c r="X11" s="29">
        <f t="shared" si="8"/>
        <v>47</v>
      </c>
      <c r="Y11" s="29">
        <f t="shared" si="8"/>
        <v>70</v>
      </c>
      <c r="Z11" s="29">
        <f t="shared" si="8"/>
        <v>-10</v>
      </c>
      <c r="AA11" s="29">
        <f t="shared" si="8"/>
        <v>4</v>
      </c>
      <c r="AB11" s="29">
        <f t="shared" si="8"/>
        <v>-53</v>
      </c>
      <c r="AC11" s="29">
        <f t="shared" si="8"/>
        <v>27</v>
      </c>
      <c r="AD11" s="29">
        <f t="shared" ref="AD11" si="9">SUM(AD9-AD10)</f>
        <v>6</v>
      </c>
      <c r="AE11" s="29">
        <v>16</v>
      </c>
      <c r="AF11" s="29"/>
    </row>
    <row r="12" spans="1:32" ht="17.25" customHeight="1" x14ac:dyDescent="0.25">
      <c r="A12" s="16" t="s">
        <v>24</v>
      </c>
      <c r="B12" s="27"/>
      <c r="C12" s="27"/>
      <c r="D12" s="12"/>
      <c r="E12" s="12"/>
      <c r="F12" s="13"/>
      <c r="G12" s="12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4"/>
      <c r="S12" s="14"/>
      <c r="T12" s="11"/>
      <c r="U12" s="11"/>
      <c r="V12" s="11"/>
      <c r="W12" s="11"/>
      <c r="X12" s="14"/>
      <c r="Y12" s="14"/>
      <c r="Z12" s="14"/>
      <c r="AA12" s="14"/>
      <c r="AB12" s="14"/>
      <c r="AC12" s="14"/>
      <c r="AD12" s="14"/>
      <c r="AE12" s="14"/>
      <c r="AF12" s="11"/>
    </row>
    <row r="13" spans="1:32" ht="12" customHeight="1" x14ac:dyDescent="0.25">
      <c r="A13" s="16" t="s">
        <v>25</v>
      </c>
      <c r="B13" s="27"/>
      <c r="C13" s="27"/>
      <c r="D13" s="12"/>
      <c r="E13" s="12"/>
      <c r="F13" s="13"/>
      <c r="G13" s="1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4"/>
      <c r="S13" s="14"/>
      <c r="T13" s="11"/>
      <c r="U13" s="11"/>
      <c r="V13" s="11"/>
      <c r="W13" s="11"/>
      <c r="X13" s="14"/>
      <c r="Y13" s="14"/>
      <c r="Z13" s="14"/>
      <c r="AA13" s="14"/>
      <c r="AB13" s="14"/>
      <c r="AC13" s="14"/>
      <c r="AD13" s="14"/>
      <c r="AE13" s="14"/>
      <c r="AF13" s="11"/>
    </row>
    <row r="14" spans="1:32" ht="12" customHeight="1" x14ac:dyDescent="0.25">
      <c r="A14" s="28" t="s">
        <v>7</v>
      </c>
      <c r="B14" s="27">
        <v>180.9</v>
      </c>
      <c r="C14" s="27">
        <v>195.6</v>
      </c>
      <c r="D14" s="13">
        <v>204.3</v>
      </c>
      <c r="E14" s="13">
        <v>390.8</v>
      </c>
      <c r="F14" s="13">
        <f t="shared" si="3"/>
        <v>414.4</v>
      </c>
      <c r="G14" s="13"/>
      <c r="H14" s="11">
        <v>294</v>
      </c>
      <c r="I14" s="11">
        <v>338</v>
      </c>
      <c r="J14" s="11">
        <v>369</v>
      </c>
      <c r="K14" s="11">
        <v>376</v>
      </c>
      <c r="L14" s="11">
        <v>421</v>
      </c>
      <c r="M14" s="11">
        <v>364</v>
      </c>
      <c r="N14" s="11">
        <v>415</v>
      </c>
      <c r="O14" s="11">
        <v>444</v>
      </c>
      <c r="P14" s="11">
        <v>482</v>
      </c>
      <c r="Q14" s="11">
        <v>405</v>
      </c>
      <c r="R14" s="14">
        <v>486</v>
      </c>
      <c r="S14" s="14">
        <v>363</v>
      </c>
      <c r="T14" s="11">
        <v>389</v>
      </c>
      <c r="U14" s="11">
        <v>412</v>
      </c>
      <c r="V14" s="11">
        <v>343</v>
      </c>
      <c r="W14" s="11">
        <v>442</v>
      </c>
      <c r="X14" s="14">
        <v>424</v>
      </c>
      <c r="Y14" s="14">
        <v>462</v>
      </c>
      <c r="Z14" s="14">
        <v>355</v>
      </c>
      <c r="AA14" s="14">
        <v>468</v>
      </c>
      <c r="AB14" s="14">
        <v>446</v>
      </c>
      <c r="AC14" s="14">
        <v>360</v>
      </c>
      <c r="AD14" s="14">
        <v>381</v>
      </c>
      <c r="AE14" s="14">
        <v>431</v>
      </c>
      <c r="AF14" s="11"/>
    </row>
    <row r="15" spans="1:32" ht="12" customHeight="1" x14ac:dyDescent="0.25">
      <c r="A15" s="28" t="s">
        <v>8</v>
      </c>
      <c r="B15" s="27">
        <v>201.4</v>
      </c>
      <c r="C15" s="27">
        <v>165</v>
      </c>
      <c r="D15" s="13">
        <v>234.3</v>
      </c>
      <c r="E15" s="13">
        <v>380.8</v>
      </c>
      <c r="F15" s="13">
        <f t="shared" si="3"/>
        <v>375.4</v>
      </c>
      <c r="G15" s="13"/>
      <c r="H15" s="11">
        <v>327</v>
      </c>
      <c r="I15" s="11">
        <v>359</v>
      </c>
      <c r="J15" s="11">
        <v>363</v>
      </c>
      <c r="K15" s="11">
        <v>397</v>
      </c>
      <c r="L15" s="11">
        <v>375</v>
      </c>
      <c r="M15" s="11">
        <v>431</v>
      </c>
      <c r="N15" s="11">
        <v>370</v>
      </c>
      <c r="O15" s="11">
        <v>414</v>
      </c>
      <c r="P15" s="11">
        <v>411</v>
      </c>
      <c r="Q15" s="11">
        <v>361</v>
      </c>
      <c r="R15" s="14">
        <v>345</v>
      </c>
      <c r="S15" s="14">
        <v>382</v>
      </c>
      <c r="T15" s="11">
        <v>380</v>
      </c>
      <c r="U15" s="11">
        <v>384</v>
      </c>
      <c r="V15" s="11">
        <v>388</v>
      </c>
      <c r="W15" s="11">
        <v>426</v>
      </c>
      <c r="X15" s="14">
        <v>392</v>
      </c>
      <c r="Y15" s="14">
        <v>366</v>
      </c>
      <c r="Z15" s="14">
        <v>369</v>
      </c>
      <c r="AA15" s="14">
        <v>322</v>
      </c>
      <c r="AB15" s="14">
        <v>320</v>
      </c>
      <c r="AC15" s="14">
        <v>363</v>
      </c>
      <c r="AD15" s="14">
        <v>347</v>
      </c>
      <c r="AE15" s="14">
        <v>307</v>
      </c>
      <c r="AF15" s="11"/>
    </row>
    <row r="16" spans="1:32" ht="12" customHeight="1" x14ac:dyDescent="0.25">
      <c r="A16" s="16" t="s">
        <v>22</v>
      </c>
      <c r="B16" s="29">
        <v>-20.5</v>
      </c>
      <c r="C16" s="29">
        <v>30.599999999999994</v>
      </c>
      <c r="D16" s="17">
        <v>-30</v>
      </c>
      <c r="E16" s="17">
        <v>10</v>
      </c>
      <c r="F16" s="17">
        <f t="shared" si="3"/>
        <v>39</v>
      </c>
      <c r="G16" s="17"/>
      <c r="H16" s="29">
        <v>-33</v>
      </c>
      <c r="I16" s="29">
        <v>-21</v>
      </c>
      <c r="J16" s="29">
        <v>6</v>
      </c>
      <c r="K16" s="29">
        <v>-21</v>
      </c>
      <c r="L16" s="29">
        <v>46</v>
      </c>
      <c r="M16" s="29">
        <v>-67</v>
      </c>
      <c r="N16" s="29">
        <v>45</v>
      </c>
      <c r="O16" s="29">
        <v>30</v>
      </c>
      <c r="P16" s="29">
        <v>71</v>
      </c>
      <c r="Q16" s="29">
        <v>44</v>
      </c>
      <c r="R16" s="29">
        <v>141</v>
      </c>
      <c r="S16" s="29">
        <v>-19</v>
      </c>
      <c r="T16" s="29">
        <f>SUM(T14-T15)</f>
        <v>9</v>
      </c>
      <c r="U16" s="29">
        <f>SUM(U14-U15)</f>
        <v>28</v>
      </c>
      <c r="V16" s="29">
        <f>SUM(V14-V15)</f>
        <v>-45</v>
      </c>
      <c r="W16" s="29">
        <f t="shared" ref="W16" si="10">SUM(W14-W15)</f>
        <v>16</v>
      </c>
      <c r="X16" s="29">
        <f>SUM(X14-X15)</f>
        <v>32</v>
      </c>
      <c r="Y16" s="29">
        <f>SUM(Y14-Y15)</f>
        <v>96</v>
      </c>
      <c r="Z16" s="29">
        <f>SUM(Z14-Z15)</f>
        <v>-14</v>
      </c>
      <c r="AA16" s="29">
        <f>SUM(AA14-AA15)</f>
        <v>146</v>
      </c>
      <c r="AB16" s="29">
        <f t="shared" ref="AB16:AE16" si="11">SUM(AB14-AB15)</f>
        <v>126</v>
      </c>
      <c r="AC16" s="29">
        <f t="shared" si="11"/>
        <v>-3</v>
      </c>
      <c r="AD16" s="29">
        <f t="shared" ref="AD16" si="12">SUM(AD14-AD15)</f>
        <v>34</v>
      </c>
      <c r="AE16" s="29">
        <f t="shared" si="11"/>
        <v>124</v>
      </c>
      <c r="AF16" s="27"/>
    </row>
    <row r="17" spans="1:32" ht="17.25" customHeight="1" x14ac:dyDescent="0.25">
      <c r="A17" s="16" t="s">
        <v>26</v>
      </c>
      <c r="B17" s="27"/>
      <c r="C17" s="27"/>
      <c r="D17" s="12"/>
      <c r="E17" s="12"/>
      <c r="F17" s="13"/>
      <c r="G17" s="12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4"/>
      <c r="S17" s="14"/>
      <c r="T17" s="11"/>
      <c r="U17" s="11"/>
      <c r="V17" s="11"/>
      <c r="W17" s="11"/>
      <c r="X17" s="14"/>
      <c r="Y17" s="14"/>
      <c r="Z17" s="14"/>
      <c r="AA17" s="14"/>
      <c r="AB17" s="14"/>
      <c r="AC17" s="14"/>
      <c r="AD17" s="14"/>
      <c r="AE17" s="14"/>
      <c r="AF17" s="11"/>
    </row>
    <row r="18" spans="1:32" ht="12" customHeight="1" x14ac:dyDescent="0.25">
      <c r="A18" s="28" t="s">
        <v>7</v>
      </c>
      <c r="B18" s="27">
        <v>16.2</v>
      </c>
      <c r="C18" s="27">
        <v>19.899999999999999</v>
      </c>
      <c r="D18" s="13">
        <v>33.200000000000003</v>
      </c>
      <c r="E18" s="13">
        <v>124.8</v>
      </c>
      <c r="F18" s="13">
        <f t="shared" si="3"/>
        <v>182.3</v>
      </c>
      <c r="G18" s="13"/>
      <c r="H18" s="31">
        <v>38</v>
      </c>
      <c r="I18" s="31">
        <v>90</v>
      </c>
      <c r="J18" s="31">
        <v>82</v>
      </c>
      <c r="K18" s="31">
        <v>133</v>
      </c>
      <c r="L18" s="31">
        <v>128</v>
      </c>
      <c r="M18" s="31">
        <v>131</v>
      </c>
      <c r="N18" s="31">
        <v>157</v>
      </c>
      <c r="O18" s="31">
        <v>160</v>
      </c>
      <c r="P18" s="31">
        <v>153</v>
      </c>
      <c r="Q18" s="31">
        <v>176</v>
      </c>
      <c r="R18" s="14">
        <v>149</v>
      </c>
      <c r="S18" s="14">
        <v>169</v>
      </c>
      <c r="T18" s="31">
        <v>148</v>
      </c>
      <c r="U18" s="31">
        <v>180</v>
      </c>
      <c r="V18" s="31">
        <v>201</v>
      </c>
      <c r="W18" s="31">
        <v>212</v>
      </c>
      <c r="X18" s="14">
        <v>214</v>
      </c>
      <c r="Y18" s="14">
        <v>206</v>
      </c>
      <c r="Z18" s="14">
        <v>179</v>
      </c>
      <c r="AA18" s="14">
        <v>165</v>
      </c>
      <c r="AB18" s="14">
        <v>175</v>
      </c>
      <c r="AC18" s="14">
        <v>172</v>
      </c>
      <c r="AD18" s="14">
        <v>209</v>
      </c>
      <c r="AE18" s="14">
        <v>213</v>
      </c>
      <c r="AF18" s="11"/>
    </row>
    <row r="19" spans="1:32" ht="12" customHeight="1" x14ac:dyDescent="0.25">
      <c r="A19" s="28" t="s">
        <v>8</v>
      </c>
      <c r="B19" s="27">
        <v>4.7</v>
      </c>
      <c r="C19" s="27">
        <v>9.3000000000000007</v>
      </c>
      <c r="D19" s="13">
        <v>20.3</v>
      </c>
      <c r="E19" s="13">
        <v>30.5</v>
      </c>
      <c r="F19" s="13">
        <f t="shared" si="3"/>
        <v>66.2</v>
      </c>
      <c r="G19" s="13"/>
      <c r="H19" s="31">
        <v>30</v>
      </c>
      <c r="I19" s="31">
        <v>27</v>
      </c>
      <c r="J19" s="31">
        <v>36</v>
      </c>
      <c r="K19" s="31">
        <v>24</v>
      </c>
      <c r="L19" s="31">
        <v>26</v>
      </c>
      <c r="M19" s="31">
        <v>20</v>
      </c>
      <c r="N19" s="31">
        <v>27</v>
      </c>
      <c r="O19" s="31">
        <v>36</v>
      </c>
      <c r="P19" s="31">
        <v>42</v>
      </c>
      <c r="Q19" s="31">
        <v>37</v>
      </c>
      <c r="R19" s="14">
        <v>30</v>
      </c>
      <c r="S19" s="14">
        <v>74</v>
      </c>
      <c r="T19" s="31">
        <v>57</v>
      </c>
      <c r="U19" s="31">
        <v>49</v>
      </c>
      <c r="V19" s="31">
        <v>87</v>
      </c>
      <c r="W19" s="31">
        <v>53</v>
      </c>
      <c r="X19" s="14">
        <v>59</v>
      </c>
      <c r="Y19" s="14">
        <v>81</v>
      </c>
      <c r="Z19" s="14">
        <v>72</v>
      </c>
      <c r="AA19" s="14">
        <v>100</v>
      </c>
      <c r="AB19" s="14">
        <v>62</v>
      </c>
      <c r="AC19" s="14">
        <v>86</v>
      </c>
      <c r="AD19" s="14">
        <v>66</v>
      </c>
      <c r="AE19" s="14">
        <v>78</v>
      </c>
      <c r="AF19" s="11"/>
    </row>
    <row r="20" spans="1:32" ht="12" customHeight="1" thickBot="1" x14ac:dyDescent="0.3">
      <c r="A20" s="32" t="s">
        <v>22</v>
      </c>
      <c r="B20" s="33">
        <v>11.5</v>
      </c>
      <c r="C20" s="33">
        <v>10.599999999999998</v>
      </c>
      <c r="D20" s="34">
        <v>12.900000000000002</v>
      </c>
      <c r="E20" s="34">
        <v>94.3</v>
      </c>
      <c r="F20" s="34">
        <f t="shared" si="3"/>
        <v>116.1</v>
      </c>
      <c r="G20" s="34"/>
      <c r="H20" s="33">
        <v>8</v>
      </c>
      <c r="I20" s="33">
        <v>63</v>
      </c>
      <c r="J20" s="33">
        <v>46</v>
      </c>
      <c r="K20" s="33">
        <v>109</v>
      </c>
      <c r="L20" s="33">
        <v>102</v>
      </c>
      <c r="M20" s="33">
        <v>111</v>
      </c>
      <c r="N20" s="33">
        <v>130</v>
      </c>
      <c r="O20" s="33">
        <v>124</v>
      </c>
      <c r="P20" s="33">
        <v>111</v>
      </c>
      <c r="Q20" s="33">
        <v>139</v>
      </c>
      <c r="R20" s="33">
        <v>119</v>
      </c>
      <c r="S20" s="33">
        <v>95</v>
      </c>
      <c r="T20" s="33">
        <f>SUM(T18-T19)</f>
        <v>91</v>
      </c>
      <c r="U20" s="33">
        <f>SUM(U18-U19)</f>
        <v>131</v>
      </c>
      <c r="V20" s="33">
        <f>SUM(V18-V19)</f>
        <v>114</v>
      </c>
      <c r="W20" s="33">
        <f t="shared" ref="W20" si="13">SUM(W18-W19)</f>
        <v>159</v>
      </c>
      <c r="X20" s="33">
        <f>SUM(X18-X19)</f>
        <v>155</v>
      </c>
      <c r="Y20" s="33">
        <f>SUM(Y18-Y19)</f>
        <v>125</v>
      </c>
      <c r="Z20" s="33">
        <f>SUM(Z18-Z19)</f>
        <v>107</v>
      </c>
      <c r="AA20" s="33">
        <f>SUM(AA18-AA19)</f>
        <v>65</v>
      </c>
      <c r="AB20" s="33">
        <f t="shared" ref="AB20:AF20" si="14">SUM(AB18-AB19)</f>
        <v>113</v>
      </c>
      <c r="AC20" s="33">
        <f t="shared" si="14"/>
        <v>86</v>
      </c>
      <c r="AD20" s="33">
        <f t="shared" ref="AD20" si="15">SUM(AD18-AD19)</f>
        <v>143</v>
      </c>
      <c r="AE20" s="33">
        <f t="shared" si="14"/>
        <v>135</v>
      </c>
      <c r="AF20" s="33">
        <f t="shared" si="14"/>
        <v>0</v>
      </c>
    </row>
    <row r="21" spans="1:32" ht="15.75" customHeight="1" x14ac:dyDescent="0.25">
      <c r="A21" s="22" t="s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32" ht="13.5" customHeight="1" x14ac:dyDescent="0.25">
      <c r="A22" s="22" t="s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E22" s="57"/>
    </row>
    <row r="23" spans="1:32" ht="12.75" customHeight="1" x14ac:dyDescent="0.25">
      <c r="A23" s="1" t="s">
        <v>27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E23" s="57"/>
    </row>
    <row r="24" spans="1:32" ht="26.25" customHeight="1" x14ac:dyDescent="0.25">
      <c r="AB24" s="57"/>
      <c r="AC24" s="57"/>
      <c r="AD24" s="57"/>
      <c r="AE24" s="57"/>
    </row>
    <row r="25" spans="1:32" ht="13.5" customHeight="1" x14ac:dyDescent="0.25"/>
    <row r="26" spans="1:32" ht="13.5" customHeight="1" x14ac:dyDescent="0.25"/>
    <row r="27" spans="1:32" ht="13.5" customHeight="1" x14ac:dyDescent="0.25"/>
    <row r="28" spans="1:32" ht="16.5" customHeight="1" x14ac:dyDescent="0.25"/>
    <row r="29" spans="1:32" ht="16.5" customHeight="1" x14ac:dyDescent="0.25"/>
    <row r="30" spans="1:32" ht="16.5" customHeight="1" x14ac:dyDescent="0.25"/>
    <row r="31" spans="1:32" ht="16.5" customHeight="1" x14ac:dyDescent="0.25"/>
    <row r="32" spans="1:32" ht="16.5" customHeight="1" x14ac:dyDescent="0.25"/>
    <row r="33" spans="1:1" ht="16.5" customHeight="1" x14ac:dyDescent="0.25"/>
    <row r="34" spans="1:1" ht="16.5" customHeight="1" x14ac:dyDescent="0.25"/>
    <row r="35" spans="1:1" ht="16.5" customHeight="1" x14ac:dyDescent="0.25"/>
    <row r="36" spans="1:1" ht="16.5" customHeight="1" x14ac:dyDescent="0.25">
      <c r="A36" s="1" t="s">
        <v>27</v>
      </c>
    </row>
    <row r="37" spans="1:1" ht="16.5" customHeight="1" x14ac:dyDescent="0.25">
      <c r="A37" s="1" t="s">
        <v>67</v>
      </c>
    </row>
    <row r="38" spans="1:1" ht="16.5" customHeight="1" x14ac:dyDescent="0.25"/>
  </sheetData>
  <mergeCells count="1">
    <mergeCell ref="AE3:AF3"/>
  </mergeCells>
  <pageMargins left="0.51181102362204722" right="0.51181102362204722" top="0.74803149606299213" bottom="0.35433070866141736" header="0.31496062992125984" footer="0.31496062992125984"/>
  <pageSetup paperSize="9" scale="85" orientation="landscape" r:id="rId1"/>
  <ignoredErrors>
    <ignoredError sqref="F9:F2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2"/>
  <sheetViews>
    <sheetView showGridLines="0" workbookViewId="0"/>
  </sheetViews>
  <sheetFormatPr defaultColWidth="9.140625" defaultRowHeight="15" x14ac:dyDescent="0.25"/>
  <cols>
    <col min="1" max="1" width="13" customWidth="1"/>
    <col min="2" max="3" width="7.28515625" customWidth="1"/>
    <col min="4" max="4" width="8.5703125" customWidth="1"/>
    <col min="5" max="5" width="9.140625" customWidth="1"/>
    <col min="6" max="6" width="7.85546875" customWidth="1"/>
    <col min="7" max="7" width="7.28515625" customWidth="1"/>
    <col min="8" max="8" width="7.42578125" customWidth="1"/>
    <col min="9" max="9" width="7" customWidth="1"/>
    <col min="10" max="10" width="7.28515625" customWidth="1"/>
  </cols>
  <sheetData>
    <row r="1" spans="1:13" x14ac:dyDescent="0.25">
      <c r="A1" s="1" t="s">
        <v>0</v>
      </c>
    </row>
    <row r="2" spans="1:13" ht="15.75" thickBot="1" x14ac:dyDescent="0.3">
      <c r="A2" s="35" t="s">
        <v>66</v>
      </c>
      <c r="M2" s="51"/>
    </row>
    <row r="3" spans="1:13" ht="12" customHeight="1" x14ac:dyDescent="0.25">
      <c r="A3" s="36" t="s">
        <v>28</v>
      </c>
      <c r="B3" s="37" t="s">
        <v>5</v>
      </c>
      <c r="C3" s="37" t="s">
        <v>63</v>
      </c>
      <c r="D3" s="37" t="s">
        <v>29</v>
      </c>
      <c r="E3" s="37" t="s">
        <v>30</v>
      </c>
      <c r="F3" s="37" t="s">
        <v>31</v>
      </c>
      <c r="G3" s="37" t="s">
        <v>61</v>
      </c>
      <c r="H3" s="37" t="s">
        <v>58</v>
      </c>
      <c r="I3" s="37" t="s">
        <v>32</v>
      </c>
      <c r="J3" s="37" t="s">
        <v>33</v>
      </c>
    </row>
    <row r="4" spans="1:13" ht="12" customHeight="1" x14ac:dyDescent="0.25">
      <c r="A4" s="38"/>
      <c r="B4" s="9"/>
      <c r="C4" s="9"/>
      <c r="D4" s="9" t="s">
        <v>34</v>
      </c>
      <c r="E4" s="9" t="s">
        <v>34</v>
      </c>
      <c r="F4" s="9" t="s">
        <v>35</v>
      </c>
      <c r="G4" s="9" t="s">
        <v>62</v>
      </c>
      <c r="H4" s="9" t="s">
        <v>59</v>
      </c>
      <c r="I4" s="9"/>
      <c r="J4" s="9" t="s">
        <v>36</v>
      </c>
    </row>
    <row r="5" spans="1:13" ht="12" customHeight="1" x14ac:dyDescent="0.25">
      <c r="A5" s="11" t="s">
        <v>37</v>
      </c>
      <c r="B5" s="65">
        <v>1</v>
      </c>
      <c r="C5" s="65">
        <v>10</v>
      </c>
      <c r="D5" s="65">
        <v>-9</v>
      </c>
      <c r="E5" s="65">
        <v>10</v>
      </c>
      <c r="F5" s="65">
        <v>1</v>
      </c>
      <c r="G5" s="65">
        <v>-1</v>
      </c>
      <c r="H5" s="65" t="s">
        <v>12</v>
      </c>
      <c r="I5" s="65">
        <v>2</v>
      </c>
      <c r="J5" s="65">
        <v>5</v>
      </c>
    </row>
    <row r="6" spans="1:13" ht="12" customHeight="1" x14ac:dyDescent="0.25">
      <c r="A6" s="11" t="s">
        <v>38</v>
      </c>
      <c r="B6" s="65">
        <v>9</v>
      </c>
      <c r="C6" s="65">
        <v>15</v>
      </c>
      <c r="D6" s="65">
        <v>-6</v>
      </c>
      <c r="E6" s="65">
        <v>21</v>
      </c>
      <c r="F6" s="65">
        <v>15</v>
      </c>
      <c r="G6" s="65" t="s">
        <v>12</v>
      </c>
      <c r="H6" s="65">
        <v>15</v>
      </c>
      <c r="I6" s="65">
        <v>2</v>
      </c>
      <c r="J6" s="65">
        <v>1</v>
      </c>
    </row>
    <row r="7" spans="1:13" ht="12" customHeight="1" x14ac:dyDescent="0.25">
      <c r="A7" s="11" t="s">
        <v>39</v>
      </c>
      <c r="B7" s="65">
        <v>17</v>
      </c>
      <c r="C7" s="65">
        <v>28</v>
      </c>
      <c r="D7" s="65">
        <v>-11</v>
      </c>
      <c r="E7" s="65">
        <v>22</v>
      </c>
      <c r="F7" s="65">
        <v>11</v>
      </c>
      <c r="G7" s="65">
        <v>-2</v>
      </c>
      <c r="H7" s="65">
        <v>9</v>
      </c>
      <c r="I7" s="65">
        <v>15</v>
      </c>
      <c r="J7" s="65">
        <v>4</v>
      </c>
    </row>
    <row r="8" spans="1:13" ht="12" customHeight="1" x14ac:dyDescent="0.25">
      <c r="A8" s="11" t="s">
        <v>40</v>
      </c>
      <c r="B8" s="65" t="s">
        <v>12</v>
      </c>
      <c r="C8" s="65">
        <v>7</v>
      </c>
      <c r="D8" s="65">
        <v>-7</v>
      </c>
      <c r="E8" s="65">
        <v>5</v>
      </c>
      <c r="F8" s="65">
        <v>-2</v>
      </c>
      <c r="G8" s="65" t="s">
        <v>12</v>
      </c>
      <c r="H8" s="65">
        <v>-2</v>
      </c>
      <c r="I8" s="65">
        <v>1</v>
      </c>
      <c r="J8" s="65">
        <v>2</v>
      </c>
    </row>
    <row r="9" spans="1:13" ht="12" customHeight="1" x14ac:dyDescent="0.25">
      <c r="A9" s="11" t="s">
        <v>41</v>
      </c>
      <c r="B9" s="65">
        <v>5</v>
      </c>
      <c r="C9" s="65">
        <v>7</v>
      </c>
      <c r="D9" s="65">
        <v>-2</v>
      </c>
      <c r="E9" s="65">
        <v>8</v>
      </c>
      <c r="F9" s="65">
        <v>6</v>
      </c>
      <c r="G9" s="65" t="s">
        <v>12</v>
      </c>
      <c r="H9" s="65">
        <v>6</v>
      </c>
      <c r="I9" s="65">
        <v>2</v>
      </c>
      <c r="J9" s="65" t="s">
        <v>12</v>
      </c>
    </row>
    <row r="10" spans="1:13" ht="17.25" customHeight="1" x14ac:dyDescent="0.25">
      <c r="A10" s="11" t="s">
        <v>42</v>
      </c>
      <c r="B10" s="65">
        <v>10</v>
      </c>
      <c r="C10" s="65">
        <v>15</v>
      </c>
      <c r="D10" s="65">
        <v>-5</v>
      </c>
      <c r="E10" s="65">
        <v>-4</v>
      </c>
      <c r="F10" s="65">
        <v>-9</v>
      </c>
      <c r="G10" s="65" t="s">
        <v>12</v>
      </c>
      <c r="H10" s="65">
        <v>-9</v>
      </c>
      <c r="I10" s="65">
        <v>3</v>
      </c>
      <c r="J10" s="65">
        <v>2</v>
      </c>
    </row>
    <row r="11" spans="1:13" ht="12" customHeight="1" x14ac:dyDescent="0.25">
      <c r="A11" s="11" t="s">
        <v>43</v>
      </c>
      <c r="B11" s="65">
        <v>52</v>
      </c>
      <c r="C11" s="65">
        <v>26</v>
      </c>
      <c r="D11" s="65">
        <v>26</v>
      </c>
      <c r="E11" s="65">
        <v>73</v>
      </c>
      <c r="F11" s="65">
        <v>99</v>
      </c>
      <c r="G11" s="65">
        <v>-2</v>
      </c>
      <c r="H11" s="65">
        <v>97</v>
      </c>
      <c r="I11" s="65">
        <v>22</v>
      </c>
      <c r="J11" s="65">
        <v>13</v>
      </c>
    </row>
    <row r="12" spans="1:13" ht="12" customHeight="1" x14ac:dyDescent="0.25">
      <c r="A12" s="11" t="s">
        <v>44</v>
      </c>
      <c r="B12" s="65" t="s">
        <v>12</v>
      </c>
      <c r="C12" s="65">
        <v>5</v>
      </c>
      <c r="D12" s="65">
        <v>-5</v>
      </c>
      <c r="E12" s="65">
        <v>-11</v>
      </c>
      <c r="F12" s="65">
        <v>-16</v>
      </c>
      <c r="G12" s="65" t="s">
        <v>12</v>
      </c>
      <c r="H12" s="65">
        <v>-16</v>
      </c>
      <c r="I12" s="65" t="s">
        <v>12</v>
      </c>
      <c r="J12" s="65" t="s">
        <v>12</v>
      </c>
    </row>
    <row r="13" spans="1:13" ht="12" customHeight="1" x14ac:dyDescent="0.25">
      <c r="A13" s="11" t="s">
        <v>45</v>
      </c>
      <c r="B13" s="66">
        <v>2</v>
      </c>
      <c r="C13" s="65">
        <v>1</v>
      </c>
      <c r="D13" s="65">
        <v>1</v>
      </c>
      <c r="E13" s="65">
        <v>1</v>
      </c>
      <c r="F13" s="65">
        <v>2</v>
      </c>
      <c r="G13" s="65" t="s">
        <v>12</v>
      </c>
      <c r="H13" s="65">
        <v>2</v>
      </c>
      <c r="I13" s="66">
        <v>1</v>
      </c>
      <c r="J13" s="66" t="s">
        <v>12</v>
      </c>
    </row>
    <row r="14" spans="1:13" ht="12" customHeight="1" x14ac:dyDescent="0.25">
      <c r="A14" s="11" t="s">
        <v>46</v>
      </c>
      <c r="B14" s="65">
        <v>16</v>
      </c>
      <c r="C14" s="65">
        <v>12</v>
      </c>
      <c r="D14" s="65">
        <v>4</v>
      </c>
      <c r="E14" s="65">
        <v>1</v>
      </c>
      <c r="F14" s="65">
        <v>5</v>
      </c>
      <c r="G14" s="65">
        <v>1</v>
      </c>
      <c r="H14" s="65">
        <v>6</v>
      </c>
      <c r="I14" s="65">
        <v>11</v>
      </c>
      <c r="J14" s="65">
        <v>2</v>
      </c>
    </row>
    <row r="15" spans="1:13" ht="17.25" customHeight="1" x14ac:dyDescent="0.25">
      <c r="A15" s="11" t="s">
        <v>47</v>
      </c>
      <c r="B15" s="65">
        <v>2</v>
      </c>
      <c r="C15" s="66">
        <v>6</v>
      </c>
      <c r="D15" s="65">
        <v>-4</v>
      </c>
      <c r="E15" s="65">
        <v>9</v>
      </c>
      <c r="F15" s="65">
        <v>5</v>
      </c>
      <c r="G15" s="65" t="s">
        <v>12</v>
      </c>
      <c r="H15" s="65">
        <v>5</v>
      </c>
      <c r="I15" s="65" t="s">
        <v>12</v>
      </c>
      <c r="J15" s="65">
        <v>2</v>
      </c>
    </row>
    <row r="16" spans="1:13" ht="12" customHeight="1" x14ac:dyDescent="0.25">
      <c r="A16" s="11" t="s">
        <v>48</v>
      </c>
      <c r="B16" s="65">
        <v>11</v>
      </c>
      <c r="C16" s="65">
        <v>20</v>
      </c>
      <c r="D16" s="65">
        <v>-9</v>
      </c>
      <c r="E16" s="65" t="s">
        <v>12</v>
      </c>
      <c r="F16" s="65">
        <v>-9</v>
      </c>
      <c r="G16" s="65">
        <v>-4</v>
      </c>
      <c r="H16" s="65">
        <v>-13</v>
      </c>
      <c r="I16" s="65">
        <v>7</v>
      </c>
      <c r="J16" s="65">
        <v>1</v>
      </c>
    </row>
    <row r="17" spans="1:10" ht="12" customHeight="1" x14ac:dyDescent="0.25">
      <c r="A17" s="11" t="s">
        <v>49</v>
      </c>
      <c r="B17" s="66" t="s">
        <v>12</v>
      </c>
      <c r="C17" s="66">
        <v>3</v>
      </c>
      <c r="D17" s="65">
        <v>-3</v>
      </c>
      <c r="E17" s="65">
        <v>-11</v>
      </c>
      <c r="F17" s="65">
        <v>-14</v>
      </c>
      <c r="G17" s="65" t="s">
        <v>12</v>
      </c>
      <c r="H17" s="65">
        <v>-14</v>
      </c>
      <c r="I17" s="66" t="s">
        <v>12</v>
      </c>
      <c r="J17" s="66" t="s">
        <v>12</v>
      </c>
    </row>
    <row r="18" spans="1:10" ht="12" customHeight="1" x14ac:dyDescent="0.25">
      <c r="A18" s="11" t="s">
        <v>50</v>
      </c>
      <c r="B18" s="65">
        <v>10</v>
      </c>
      <c r="C18" s="65">
        <v>7</v>
      </c>
      <c r="D18" s="65">
        <v>3</v>
      </c>
      <c r="E18" s="65">
        <v>3</v>
      </c>
      <c r="F18" s="65">
        <v>6</v>
      </c>
      <c r="G18" s="65" t="s">
        <v>12</v>
      </c>
      <c r="H18" s="65">
        <v>6</v>
      </c>
      <c r="I18" s="65">
        <v>2</v>
      </c>
      <c r="J18" s="65">
        <v>4</v>
      </c>
    </row>
    <row r="19" spans="1:10" ht="12" customHeight="1" x14ac:dyDescent="0.25">
      <c r="A19" s="11" t="s">
        <v>51</v>
      </c>
      <c r="B19" s="65">
        <v>3</v>
      </c>
      <c r="C19" s="65">
        <v>2</v>
      </c>
      <c r="D19" s="65">
        <v>1</v>
      </c>
      <c r="E19" s="65">
        <v>-10</v>
      </c>
      <c r="F19" s="65">
        <v>-9</v>
      </c>
      <c r="G19" s="65" t="s">
        <v>12</v>
      </c>
      <c r="H19" s="65">
        <v>-9</v>
      </c>
      <c r="I19" s="65">
        <v>2</v>
      </c>
      <c r="J19" s="65" t="s">
        <v>12</v>
      </c>
    </row>
    <row r="20" spans="1:10" ht="17.25" customHeight="1" x14ac:dyDescent="0.25">
      <c r="A20" s="11" t="s">
        <v>52</v>
      </c>
      <c r="B20" s="65">
        <v>80</v>
      </c>
      <c r="C20" s="65">
        <v>144</v>
      </c>
      <c r="D20" s="65">
        <v>-64</v>
      </c>
      <c r="E20" s="67">
        <v>158</v>
      </c>
      <c r="F20" s="67">
        <v>94</v>
      </c>
      <c r="G20" s="65">
        <v>-8</v>
      </c>
      <c r="H20" s="67">
        <v>86</v>
      </c>
      <c r="I20" s="65">
        <v>41</v>
      </c>
      <c r="J20" s="65">
        <v>28</v>
      </c>
    </row>
    <row r="21" spans="1:10" ht="17.25" customHeight="1" x14ac:dyDescent="0.25">
      <c r="A21" s="39" t="s">
        <v>53</v>
      </c>
      <c r="B21" s="67">
        <v>138</v>
      </c>
      <c r="C21" s="67">
        <v>164</v>
      </c>
      <c r="D21" s="65">
        <v>-26</v>
      </c>
      <c r="E21" s="67">
        <v>117</v>
      </c>
      <c r="F21" s="67">
        <v>91</v>
      </c>
      <c r="G21" s="66">
        <v>-8</v>
      </c>
      <c r="H21" s="67">
        <v>83</v>
      </c>
      <c r="I21" s="67">
        <v>70</v>
      </c>
      <c r="J21" s="67">
        <v>36</v>
      </c>
    </row>
    <row r="22" spans="1:10" ht="12" customHeight="1" x14ac:dyDescent="0.25">
      <c r="A22" s="39" t="s">
        <v>54</v>
      </c>
      <c r="B22" s="67">
        <v>132</v>
      </c>
      <c r="C22" s="67">
        <v>136</v>
      </c>
      <c r="D22" s="65">
        <v>-4</v>
      </c>
      <c r="E22" s="67">
        <v>133</v>
      </c>
      <c r="F22" s="67">
        <v>129</v>
      </c>
      <c r="G22" s="67">
        <v>-7</v>
      </c>
      <c r="H22" s="67">
        <v>122</v>
      </c>
      <c r="I22" s="67">
        <v>64</v>
      </c>
      <c r="J22" s="67">
        <v>29</v>
      </c>
    </row>
    <row r="23" spans="1:10" ht="12" customHeight="1" x14ac:dyDescent="0.25">
      <c r="A23" s="39" t="s">
        <v>55</v>
      </c>
      <c r="B23" s="67">
        <v>6</v>
      </c>
      <c r="C23" s="67">
        <v>28</v>
      </c>
      <c r="D23" s="65">
        <v>-22</v>
      </c>
      <c r="E23" s="67">
        <v>-16</v>
      </c>
      <c r="F23" s="65">
        <v>-38</v>
      </c>
      <c r="G23" s="66">
        <v>-1</v>
      </c>
      <c r="H23" s="67">
        <v>-39</v>
      </c>
      <c r="I23" s="67">
        <v>6</v>
      </c>
      <c r="J23" s="65">
        <v>7</v>
      </c>
    </row>
    <row r="24" spans="1:10" ht="17.25" customHeight="1" thickBot="1" x14ac:dyDescent="0.3">
      <c r="A24" s="32" t="s">
        <v>56</v>
      </c>
      <c r="B24" s="68">
        <v>218</v>
      </c>
      <c r="C24" s="68">
        <v>308</v>
      </c>
      <c r="D24" s="69">
        <v>-90</v>
      </c>
      <c r="E24" s="68">
        <v>275</v>
      </c>
      <c r="F24" s="68">
        <v>185</v>
      </c>
      <c r="G24" s="68">
        <v>-16</v>
      </c>
      <c r="H24" s="68">
        <v>169</v>
      </c>
      <c r="I24" s="68">
        <v>111</v>
      </c>
      <c r="J24" s="68">
        <v>64</v>
      </c>
    </row>
    <row r="25" spans="1:10" ht="12" customHeight="1" x14ac:dyDescent="0.25">
      <c r="A25" s="1" t="s">
        <v>27</v>
      </c>
      <c r="B25" s="40"/>
      <c r="C25" s="40"/>
      <c r="D25" s="41"/>
      <c r="E25" s="40"/>
      <c r="F25" s="40"/>
      <c r="G25" s="40"/>
      <c r="H25" s="40"/>
      <c r="I25" s="40"/>
      <c r="J25" s="40"/>
    </row>
    <row r="26" spans="1:10" x14ac:dyDescent="0.25">
      <c r="A26" s="11"/>
      <c r="B26" s="11"/>
      <c r="C26" s="42"/>
      <c r="D26" s="11"/>
      <c r="E26" s="43"/>
      <c r="F26" s="11"/>
      <c r="G26" s="11"/>
      <c r="H26" s="11"/>
      <c r="I26" s="42"/>
      <c r="J26" s="42"/>
    </row>
    <row r="41" spans="1:1" x14ac:dyDescent="0.25">
      <c r="A41" s="1" t="s">
        <v>27</v>
      </c>
    </row>
    <row r="42" spans="1:1" x14ac:dyDescent="0.25">
      <c r="A42" s="1" t="s">
        <v>67</v>
      </c>
    </row>
  </sheetData>
  <pageMargins left="0.51181102362204722" right="0.51181102362204722" top="0.74803149606299213" bottom="0.35433070866141736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6"/>
  <sheetViews>
    <sheetView showGridLines="0" workbookViewId="0"/>
  </sheetViews>
  <sheetFormatPr defaultColWidth="9.140625" defaultRowHeight="15" x14ac:dyDescent="0.25"/>
  <cols>
    <col min="1" max="1" width="11.5703125" customWidth="1"/>
    <col min="2" max="19" width="5.7109375" customWidth="1"/>
    <col min="20" max="20" width="1.5703125" customWidth="1"/>
  </cols>
  <sheetData>
    <row r="1" spans="1:21" x14ac:dyDescent="0.25">
      <c r="A1" s="1" t="s">
        <v>0</v>
      </c>
    </row>
    <row r="2" spans="1:21" ht="15.75" thickBot="1" x14ac:dyDescent="0.3">
      <c r="A2" s="53" t="s">
        <v>72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x14ac:dyDescent="0.25">
      <c r="A3" s="44" t="s">
        <v>28</v>
      </c>
      <c r="B3" s="52">
        <v>1980</v>
      </c>
      <c r="C3" s="52">
        <v>1990</v>
      </c>
      <c r="D3" s="52">
        <v>2000</v>
      </c>
      <c r="E3" s="52">
        <v>2010</v>
      </c>
      <c r="F3" s="52">
        <v>2011</v>
      </c>
      <c r="G3" s="52">
        <v>2012</v>
      </c>
      <c r="H3" s="38">
        <v>2013</v>
      </c>
      <c r="I3" s="38">
        <v>2014</v>
      </c>
      <c r="J3" s="38">
        <v>2015</v>
      </c>
      <c r="K3" s="55">
        <v>2016</v>
      </c>
      <c r="L3" s="55">
        <v>2017</v>
      </c>
      <c r="M3" s="55">
        <v>2018</v>
      </c>
      <c r="N3" s="55">
        <v>2019</v>
      </c>
      <c r="O3" s="55">
        <v>2020</v>
      </c>
      <c r="P3" s="55">
        <v>2021</v>
      </c>
      <c r="Q3" s="56">
        <v>2022</v>
      </c>
      <c r="R3" s="55">
        <v>2023</v>
      </c>
      <c r="S3" s="71" t="s">
        <v>65</v>
      </c>
      <c r="T3" s="71"/>
    </row>
    <row r="4" spans="1:21" ht="12" customHeight="1" x14ac:dyDescent="0.25">
      <c r="A4" s="31" t="s">
        <v>37</v>
      </c>
      <c r="B4" s="27">
        <v>550</v>
      </c>
      <c r="C4" s="27">
        <v>529</v>
      </c>
      <c r="D4" s="27">
        <v>514</v>
      </c>
      <c r="E4" s="27">
        <v>488</v>
      </c>
      <c r="F4" s="27">
        <v>480</v>
      </c>
      <c r="G4" s="27">
        <v>476</v>
      </c>
      <c r="H4" s="31">
        <v>475</v>
      </c>
      <c r="I4" s="31">
        <v>474</v>
      </c>
      <c r="J4" s="31">
        <v>470</v>
      </c>
      <c r="K4" s="27">
        <v>471</v>
      </c>
      <c r="L4" s="27">
        <v>452</v>
      </c>
      <c r="M4" s="27">
        <v>449</v>
      </c>
      <c r="N4" s="27">
        <v>445</v>
      </c>
      <c r="O4" s="27">
        <v>449</v>
      </c>
      <c r="P4" s="27">
        <v>449</v>
      </c>
      <c r="Q4" s="27">
        <v>450</v>
      </c>
      <c r="R4" s="27">
        <v>436</v>
      </c>
      <c r="S4" s="27">
        <v>436</v>
      </c>
      <c r="T4" s="11"/>
      <c r="U4" s="63"/>
    </row>
    <row r="5" spans="1:21" ht="12" customHeight="1" x14ac:dyDescent="0.25">
      <c r="A5" s="31" t="s">
        <v>38</v>
      </c>
      <c r="B5" s="27">
        <v>685</v>
      </c>
      <c r="C5" s="27">
        <v>811</v>
      </c>
      <c r="D5" s="27">
        <v>830</v>
      </c>
      <c r="E5" s="27">
        <v>943</v>
      </c>
      <c r="F5" s="27">
        <v>978</v>
      </c>
      <c r="G5" s="27">
        <v>960</v>
      </c>
      <c r="H5" s="31">
        <v>947</v>
      </c>
      <c r="I5" s="31">
        <v>932</v>
      </c>
      <c r="J5" s="31">
        <v>935</v>
      </c>
      <c r="K5" s="27">
        <v>928</v>
      </c>
      <c r="L5" s="27">
        <v>948</v>
      </c>
      <c r="M5" s="27">
        <v>961</v>
      </c>
      <c r="N5" s="27">
        <v>952</v>
      </c>
      <c r="O5" s="27">
        <v>958</v>
      </c>
      <c r="P5" s="27">
        <v>933</v>
      </c>
      <c r="Q5" s="27">
        <v>939</v>
      </c>
      <c r="R5" s="27">
        <v>942</v>
      </c>
      <c r="S5" s="27">
        <v>957</v>
      </c>
      <c r="T5" s="11"/>
      <c r="U5" s="63"/>
    </row>
    <row r="6" spans="1:21" ht="12" customHeight="1" x14ac:dyDescent="0.25">
      <c r="A6" s="31" t="s">
        <v>39</v>
      </c>
      <c r="B6" s="27">
        <v>2052</v>
      </c>
      <c r="C6" s="27">
        <v>2206</v>
      </c>
      <c r="D6" s="27">
        <v>2299</v>
      </c>
      <c r="E6" s="27">
        <v>2502</v>
      </c>
      <c r="F6" s="27">
        <v>2527</v>
      </c>
      <c r="G6" s="27">
        <v>2531</v>
      </c>
      <c r="H6" s="31">
        <v>2520</v>
      </c>
      <c r="I6" s="31">
        <v>2534</v>
      </c>
      <c r="J6" s="31">
        <v>2522</v>
      </c>
      <c r="K6" s="27">
        <v>2594</v>
      </c>
      <c r="L6" s="27">
        <v>2580</v>
      </c>
      <c r="M6" s="27">
        <v>2588</v>
      </c>
      <c r="N6" s="27">
        <v>2593</v>
      </c>
      <c r="O6" s="27">
        <v>2603</v>
      </c>
      <c r="P6" s="27">
        <v>2638</v>
      </c>
      <c r="Q6" s="27">
        <v>2588</v>
      </c>
      <c r="R6" s="27">
        <v>2610</v>
      </c>
      <c r="S6" s="27">
        <v>2619</v>
      </c>
      <c r="T6" s="11"/>
      <c r="U6" s="63"/>
    </row>
    <row r="7" spans="1:21" ht="12" customHeight="1" x14ac:dyDescent="0.25">
      <c r="A7" s="31" t="s">
        <v>40</v>
      </c>
      <c r="B7" s="27">
        <v>608</v>
      </c>
      <c r="C7" s="27">
        <v>606</v>
      </c>
      <c r="D7" s="27">
        <v>595</v>
      </c>
      <c r="E7" s="27">
        <v>580</v>
      </c>
      <c r="F7" s="27">
        <v>577</v>
      </c>
      <c r="G7" s="27">
        <v>578</v>
      </c>
      <c r="H7" s="31">
        <v>572</v>
      </c>
      <c r="I7" s="31">
        <v>568</v>
      </c>
      <c r="J7" s="31">
        <v>554</v>
      </c>
      <c r="K7" s="27">
        <v>561</v>
      </c>
      <c r="L7" s="27">
        <v>532</v>
      </c>
      <c r="M7" s="27">
        <v>534</v>
      </c>
      <c r="N7" s="27">
        <v>531</v>
      </c>
      <c r="O7" s="27">
        <v>526</v>
      </c>
      <c r="P7" s="27">
        <v>501</v>
      </c>
      <c r="Q7" s="27">
        <v>504</v>
      </c>
      <c r="R7" s="27">
        <v>509</v>
      </c>
      <c r="S7" s="27">
        <v>507</v>
      </c>
      <c r="T7" s="11"/>
      <c r="U7" s="63"/>
    </row>
    <row r="8" spans="1:21" ht="12" customHeight="1" x14ac:dyDescent="0.25">
      <c r="A8" s="31" t="s">
        <v>41</v>
      </c>
      <c r="B8" s="27">
        <v>471</v>
      </c>
      <c r="C8" s="27">
        <v>478</v>
      </c>
      <c r="D8" s="27">
        <v>478</v>
      </c>
      <c r="E8" s="27">
        <v>475</v>
      </c>
      <c r="F8" s="27">
        <v>492</v>
      </c>
      <c r="G8" s="27">
        <v>495</v>
      </c>
      <c r="H8" s="31">
        <v>500</v>
      </c>
      <c r="I8" s="31">
        <v>494</v>
      </c>
      <c r="J8" s="31">
        <v>500</v>
      </c>
      <c r="K8" s="27">
        <v>499</v>
      </c>
      <c r="L8" s="27">
        <v>495</v>
      </c>
      <c r="M8" s="27">
        <v>514</v>
      </c>
      <c r="N8" s="27">
        <v>496</v>
      </c>
      <c r="O8" s="27">
        <v>511</v>
      </c>
      <c r="P8" s="27">
        <v>505</v>
      </c>
      <c r="Q8" s="27">
        <v>507</v>
      </c>
      <c r="R8" s="27">
        <v>509</v>
      </c>
      <c r="S8" s="27">
        <v>515</v>
      </c>
      <c r="T8" s="11"/>
      <c r="U8" s="63"/>
    </row>
    <row r="9" spans="1:21" ht="17.25" customHeight="1" x14ac:dyDescent="0.25">
      <c r="A9" s="31" t="s">
        <v>42</v>
      </c>
      <c r="B9" s="27">
        <v>1196</v>
      </c>
      <c r="C9" s="27">
        <v>1233</v>
      </c>
      <c r="D9" s="27">
        <v>1351</v>
      </c>
      <c r="E9" s="27">
        <v>1508</v>
      </c>
      <c r="F9" s="27">
        <v>1526</v>
      </c>
      <c r="G9" s="27">
        <v>1522</v>
      </c>
      <c r="H9" s="31">
        <v>1540</v>
      </c>
      <c r="I9" s="31">
        <v>1532</v>
      </c>
      <c r="J9" s="31">
        <v>1537</v>
      </c>
      <c r="K9" s="27">
        <v>1508</v>
      </c>
      <c r="L9" s="27">
        <v>1547</v>
      </c>
      <c r="M9" s="27">
        <v>1577</v>
      </c>
      <c r="N9" s="27">
        <v>1583</v>
      </c>
      <c r="O9" s="27">
        <v>1599</v>
      </c>
      <c r="P9" s="27">
        <v>1619</v>
      </c>
      <c r="Q9" s="27">
        <v>1628</v>
      </c>
      <c r="R9" s="27">
        <v>1646</v>
      </c>
      <c r="S9" s="27">
        <v>1637</v>
      </c>
      <c r="T9" s="11"/>
      <c r="U9" s="63"/>
    </row>
    <row r="10" spans="1:21" ht="12" customHeight="1" x14ac:dyDescent="0.25">
      <c r="A10" s="31" t="s">
        <v>43</v>
      </c>
      <c r="B10" s="27">
        <v>2615</v>
      </c>
      <c r="C10" s="27">
        <v>3025</v>
      </c>
      <c r="D10" s="27">
        <v>3328</v>
      </c>
      <c r="E10" s="27">
        <v>4098</v>
      </c>
      <c r="F10" s="27">
        <v>4249</v>
      </c>
      <c r="G10" s="27">
        <v>4355</v>
      </c>
      <c r="H10" s="31">
        <v>4424</v>
      </c>
      <c r="I10" s="31">
        <v>4560</v>
      </c>
      <c r="J10" s="31">
        <v>4648</v>
      </c>
      <c r="K10" s="27">
        <v>4757</v>
      </c>
      <c r="L10" s="27">
        <v>4859</v>
      </c>
      <c r="M10" s="27">
        <v>5032</v>
      </c>
      <c r="N10" s="27">
        <v>5233</v>
      </c>
      <c r="O10" s="27">
        <v>5386</v>
      </c>
      <c r="P10" s="27">
        <v>5512</v>
      </c>
      <c r="Q10" s="27">
        <v>5610</v>
      </c>
      <c r="R10" s="27">
        <v>5697</v>
      </c>
      <c r="S10" s="27">
        <v>5794</v>
      </c>
      <c r="T10" s="11"/>
      <c r="U10" s="63"/>
    </row>
    <row r="11" spans="1:21" ht="12" customHeight="1" x14ac:dyDescent="0.25">
      <c r="A11" s="31" t="s">
        <v>44</v>
      </c>
      <c r="B11" s="27">
        <v>454</v>
      </c>
      <c r="C11" s="27">
        <v>465</v>
      </c>
      <c r="D11" s="27">
        <v>405</v>
      </c>
      <c r="E11" s="27">
        <v>364</v>
      </c>
      <c r="F11" s="27">
        <v>361</v>
      </c>
      <c r="G11" s="27">
        <v>338</v>
      </c>
      <c r="H11" s="31">
        <v>330</v>
      </c>
      <c r="I11" s="31">
        <v>328</v>
      </c>
      <c r="J11" s="31">
        <v>317</v>
      </c>
      <c r="K11" s="27">
        <v>308</v>
      </c>
      <c r="L11" s="27">
        <v>314</v>
      </c>
      <c r="M11" s="27">
        <v>315</v>
      </c>
      <c r="N11" s="27">
        <v>314</v>
      </c>
      <c r="O11" s="27">
        <v>307</v>
      </c>
      <c r="P11" s="27">
        <v>313</v>
      </c>
      <c r="Q11" s="27">
        <v>306</v>
      </c>
      <c r="R11" s="27">
        <v>290</v>
      </c>
      <c r="S11" s="27">
        <v>274</v>
      </c>
      <c r="T11" s="11"/>
      <c r="U11" s="63"/>
    </row>
    <row r="12" spans="1:21" ht="12" customHeight="1" x14ac:dyDescent="0.25">
      <c r="A12" s="31" t="s">
        <v>45</v>
      </c>
      <c r="B12" s="27">
        <v>304</v>
      </c>
      <c r="C12" s="27">
        <v>296</v>
      </c>
      <c r="D12" s="27">
        <v>296</v>
      </c>
      <c r="E12" s="27">
        <v>259</v>
      </c>
      <c r="F12" s="27">
        <v>249</v>
      </c>
      <c r="G12" s="27">
        <v>245</v>
      </c>
      <c r="H12" s="31">
        <v>251</v>
      </c>
      <c r="I12" s="31">
        <v>253</v>
      </c>
      <c r="J12" s="31">
        <v>250</v>
      </c>
      <c r="K12" s="27">
        <v>246</v>
      </c>
      <c r="L12" s="27">
        <v>236</v>
      </c>
      <c r="M12" s="27">
        <v>236</v>
      </c>
      <c r="N12" s="27">
        <v>232</v>
      </c>
      <c r="O12" s="27">
        <v>225</v>
      </c>
      <c r="P12" s="27">
        <v>224</v>
      </c>
      <c r="Q12" s="27">
        <v>223</v>
      </c>
      <c r="R12" s="27">
        <v>225</v>
      </c>
      <c r="S12" s="27">
        <v>227</v>
      </c>
      <c r="T12" s="11"/>
      <c r="U12" s="63"/>
    </row>
    <row r="13" spans="1:21" ht="12" customHeight="1" x14ac:dyDescent="0.25">
      <c r="A13" s="31" t="s">
        <v>46</v>
      </c>
      <c r="B13" s="27">
        <v>954</v>
      </c>
      <c r="C13" s="27">
        <v>1269</v>
      </c>
      <c r="D13" s="27">
        <v>1585</v>
      </c>
      <c r="E13" s="27">
        <v>1814</v>
      </c>
      <c r="F13" s="27">
        <v>1860</v>
      </c>
      <c r="G13" s="27">
        <v>1883</v>
      </c>
      <c r="H13" s="31">
        <v>1926</v>
      </c>
      <c r="I13" s="31">
        <v>1943</v>
      </c>
      <c r="J13" s="31">
        <v>1991</v>
      </c>
      <c r="K13" s="27">
        <v>2012</v>
      </c>
      <c r="L13" s="27">
        <v>2028</v>
      </c>
      <c r="M13" s="27">
        <v>2033</v>
      </c>
      <c r="N13" s="27">
        <v>2053</v>
      </c>
      <c r="O13" s="27">
        <v>2114</v>
      </c>
      <c r="P13" s="27">
        <v>2135</v>
      </c>
      <c r="Q13" s="27">
        <v>2131</v>
      </c>
      <c r="R13" s="27">
        <v>2127</v>
      </c>
      <c r="S13" s="27">
        <v>2133</v>
      </c>
      <c r="T13" s="11"/>
      <c r="U13" s="63"/>
    </row>
    <row r="14" spans="1:21" ht="17.25" customHeight="1" x14ac:dyDescent="0.25">
      <c r="A14" s="31" t="s">
        <v>47</v>
      </c>
      <c r="B14" s="27">
        <v>302</v>
      </c>
      <c r="C14" s="27">
        <v>322</v>
      </c>
      <c r="D14" s="27">
        <v>377</v>
      </c>
      <c r="E14" s="27">
        <v>394</v>
      </c>
      <c r="F14" s="27">
        <v>399</v>
      </c>
      <c r="G14" s="27">
        <v>392</v>
      </c>
      <c r="H14" s="31">
        <v>413</v>
      </c>
      <c r="I14" s="31">
        <v>418</v>
      </c>
      <c r="J14" s="31">
        <v>398</v>
      </c>
      <c r="K14" s="27">
        <v>385</v>
      </c>
      <c r="L14" s="27">
        <v>395</v>
      </c>
      <c r="M14" s="27">
        <v>382</v>
      </c>
      <c r="N14" s="27">
        <v>366</v>
      </c>
      <c r="O14" s="27">
        <v>372</v>
      </c>
      <c r="P14" s="27">
        <v>376</v>
      </c>
      <c r="Q14" s="27">
        <v>360</v>
      </c>
      <c r="R14" s="27">
        <v>366</v>
      </c>
      <c r="S14" s="27">
        <v>371</v>
      </c>
      <c r="T14" s="11"/>
      <c r="U14" s="63"/>
    </row>
    <row r="15" spans="1:21" ht="12" customHeight="1" x14ac:dyDescent="0.25">
      <c r="A15" s="31" t="s">
        <v>48</v>
      </c>
      <c r="B15" s="27">
        <v>1564</v>
      </c>
      <c r="C15" s="27">
        <v>1634</v>
      </c>
      <c r="D15" s="27">
        <v>1679</v>
      </c>
      <c r="E15" s="27">
        <v>1802</v>
      </c>
      <c r="F15" s="27">
        <v>1810</v>
      </c>
      <c r="G15" s="27">
        <v>1823</v>
      </c>
      <c r="H15" s="31">
        <v>1813</v>
      </c>
      <c r="I15" s="31">
        <v>1825</v>
      </c>
      <c r="J15" s="31">
        <v>1829</v>
      </c>
      <c r="K15" s="27">
        <v>1839</v>
      </c>
      <c r="L15" s="27">
        <v>1873</v>
      </c>
      <c r="M15" s="27">
        <v>1858</v>
      </c>
      <c r="N15" s="27">
        <v>1849</v>
      </c>
      <c r="O15" s="27">
        <v>1806</v>
      </c>
      <c r="P15" s="27">
        <v>1810</v>
      </c>
      <c r="Q15" s="27">
        <v>1793</v>
      </c>
      <c r="R15" s="27">
        <v>1791</v>
      </c>
      <c r="S15" s="27">
        <v>1778</v>
      </c>
      <c r="T15" s="11"/>
      <c r="U15" s="63"/>
    </row>
    <row r="16" spans="1:21" ht="12" customHeight="1" x14ac:dyDescent="0.25">
      <c r="A16" s="31" t="s">
        <v>49</v>
      </c>
      <c r="B16" s="27">
        <v>149</v>
      </c>
      <c r="C16" s="27">
        <v>133</v>
      </c>
      <c r="D16" s="27">
        <v>129</v>
      </c>
      <c r="E16" s="27">
        <v>119</v>
      </c>
      <c r="F16" s="27">
        <v>103</v>
      </c>
      <c r="G16" s="27">
        <v>101</v>
      </c>
      <c r="H16" s="31">
        <v>100</v>
      </c>
      <c r="I16" s="31">
        <v>101</v>
      </c>
      <c r="J16" s="31">
        <v>99</v>
      </c>
      <c r="K16" s="27">
        <v>96</v>
      </c>
      <c r="L16" s="27">
        <v>92</v>
      </c>
      <c r="M16" s="27">
        <v>91</v>
      </c>
      <c r="N16" s="27">
        <v>88</v>
      </c>
      <c r="O16" s="27">
        <v>101</v>
      </c>
      <c r="P16" s="27">
        <v>105</v>
      </c>
      <c r="Q16" s="27">
        <v>111</v>
      </c>
      <c r="R16" s="27">
        <v>115</v>
      </c>
      <c r="S16" s="27">
        <v>101</v>
      </c>
      <c r="T16" s="11"/>
      <c r="U16" s="63"/>
    </row>
    <row r="17" spans="1:21" ht="12" customHeight="1" x14ac:dyDescent="0.25">
      <c r="A17" s="31" t="s">
        <v>50</v>
      </c>
      <c r="B17" s="27">
        <v>939</v>
      </c>
      <c r="C17" s="27">
        <v>948</v>
      </c>
      <c r="D17" s="27">
        <v>1013</v>
      </c>
      <c r="E17" s="27">
        <v>1019</v>
      </c>
      <c r="F17" s="27">
        <v>1032</v>
      </c>
      <c r="G17" s="27">
        <v>1035</v>
      </c>
      <c r="H17" s="31">
        <v>1029</v>
      </c>
      <c r="I17" s="31">
        <v>1035</v>
      </c>
      <c r="J17" s="31">
        <v>1031</v>
      </c>
      <c r="K17" s="27">
        <v>1006</v>
      </c>
      <c r="L17" s="27">
        <v>1031</v>
      </c>
      <c r="M17" s="27">
        <v>1028</v>
      </c>
      <c r="N17" s="27">
        <v>1023</v>
      </c>
      <c r="O17" s="27">
        <v>1007</v>
      </c>
      <c r="P17" s="27">
        <v>1019</v>
      </c>
      <c r="Q17" s="27">
        <v>1001</v>
      </c>
      <c r="R17" s="27">
        <v>995</v>
      </c>
      <c r="S17" s="27">
        <v>1001</v>
      </c>
      <c r="T17" s="11"/>
      <c r="U17" s="63"/>
    </row>
    <row r="18" spans="1:21" ht="12" customHeight="1" x14ac:dyDescent="0.25">
      <c r="A18" s="31" t="s">
        <v>51</v>
      </c>
      <c r="B18" s="27">
        <v>387</v>
      </c>
      <c r="C18" s="27">
        <v>386</v>
      </c>
      <c r="D18" s="27">
        <v>409</v>
      </c>
      <c r="E18" s="27">
        <v>452</v>
      </c>
      <c r="F18" s="27">
        <v>449</v>
      </c>
      <c r="G18" s="27">
        <v>422</v>
      </c>
      <c r="H18" s="31">
        <v>433</v>
      </c>
      <c r="I18" s="31">
        <v>439</v>
      </c>
      <c r="J18" s="31">
        <v>441</v>
      </c>
      <c r="K18" s="27">
        <v>439</v>
      </c>
      <c r="L18" s="27">
        <v>430</v>
      </c>
      <c r="M18" s="27">
        <v>448</v>
      </c>
      <c r="N18" s="27">
        <v>447</v>
      </c>
      <c r="O18" s="27">
        <v>460</v>
      </c>
      <c r="P18" s="27">
        <v>463</v>
      </c>
      <c r="Q18" s="27">
        <v>451</v>
      </c>
      <c r="R18" s="27">
        <v>471</v>
      </c>
      <c r="S18" s="27">
        <v>462</v>
      </c>
      <c r="T18" s="11"/>
      <c r="U18" s="63"/>
    </row>
    <row r="19" spans="1:21" ht="17.25" customHeight="1" x14ac:dyDescent="0.25">
      <c r="A19" s="31" t="s">
        <v>52</v>
      </c>
      <c r="B19" s="27">
        <v>9553</v>
      </c>
      <c r="C19" s="27">
        <v>10263</v>
      </c>
      <c r="D19" s="27">
        <v>10488</v>
      </c>
      <c r="E19" s="27">
        <v>11190</v>
      </c>
      <c r="F19" s="27">
        <v>11263</v>
      </c>
      <c r="G19" s="27">
        <v>11346</v>
      </c>
      <c r="H19" s="31">
        <v>11393</v>
      </c>
      <c r="I19" s="31">
        <v>11480</v>
      </c>
      <c r="J19" s="31">
        <v>11461</v>
      </c>
      <c r="K19" s="27">
        <v>11565</v>
      </c>
      <c r="L19" s="27">
        <v>11677</v>
      </c>
      <c r="M19" s="27">
        <v>11743</v>
      </c>
      <c r="N19" s="27">
        <v>11679</v>
      </c>
      <c r="O19" s="27">
        <v>11705</v>
      </c>
      <c r="P19" s="27">
        <v>11742</v>
      </c>
      <c r="Q19" s="27">
        <v>11757</v>
      </c>
      <c r="R19" s="27">
        <v>11812</v>
      </c>
      <c r="S19" s="27">
        <v>11898</v>
      </c>
      <c r="T19" s="11"/>
      <c r="U19" s="63"/>
    </row>
    <row r="20" spans="1:21" ht="17.25" customHeight="1" x14ac:dyDescent="0.25">
      <c r="A20" s="45" t="s">
        <v>53</v>
      </c>
      <c r="B20" s="46">
        <v>13230</v>
      </c>
      <c r="C20" s="46">
        <v>14341</v>
      </c>
      <c r="D20" s="46">
        <v>15288</v>
      </c>
      <c r="E20" s="46">
        <v>16817</v>
      </c>
      <c r="F20" s="46">
        <v>17092</v>
      </c>
      <c r="G20" s="46">
        <v>17156</v>
      </c>
      <c r="H20" s="46">
        <f>SUM(H21:H22)</f>
        <v>17273</v>
      </c>
      <c r="I20" s="46">
        <f>SUM(I21:I22)</f>
        <v>17436</v>
      </c>
      <c r="J20" s="46">
        <f>SUM(J21:J22)</f>
        <v>17522</v>
      </c>
      <c r="K20" s="46">
        <f t="shared" ref="K20" si="0">SUM(K21:K22)</f>
        <v>17649</v>
      </c>
      <c r="L20" s="58">
        <f>SUM(L21:L22)</f>
        <v>17812</v>
      </c>
      <c r="M20" s="60">
        <f t="shared" ref="M20:N20" si="1">SUM(M21:M22)</f>
        <v>18046</v>
      </c>
      <c r="N20" s="60">
        <f t="shared" si="1"/>
        <v>18205</v>
      </c>
      <c r="O20" s="60">
        <f t="shared" ref="O20" si="2">SUM(O21:O22)</f>
        <v>18424</v>
      </c>
      <c r="P20" s="60">
        <f>SUM(P21:P22)</f>
        <v>18602</v>
      </c>
      <c r="Q20" s="60">
        <f>SUM(Q21:Q22)</f>
        <v>18602</v>
      </c>
      <c r="R20" s="60">
        <f>SUM(R21:R22)</f>
        <v>18729</v>
      </c>
      <c r="S20" s="60">
        <f>SUM(S21:S22)</f>
        <v>18812</v>
      </c>
      <c r="U20" s="63"/>
    </row>
    <row r="21" spans="1:21" ht="12" customHeight="1" x14ac:dyDescent="0.25">
      <c r="A21" s="45" t="s">
        <v>54</v>
      </c>
      <c r="B21" s="46">
        <v>10778</v>
      </c>
      <c r="C21" s="46">
        <v>11926</v>
      </c>
      <c r="D21" s="46">
        <v>12940</v>
      </c>
      <c r="E21" s="46">
        <v>14555</v>
      </c>
      <c r="F21" s="46">
        <v>14873</v>
      </c>
      <c r="G21" s="46">
        <v>14996</v>
      </c>
      <c r="H21" s="46">
        <f>SUM(H5,H6,H8,H9,H10,H13,H14,H15,H17)</f>
        <v>15112</v>
      </c>
      <c r="I21" s="46">
        <f>SUM(I5,I6,I8,I9,I10,I13,I14,I15,I17)</f>
        <v>15273</v>
      </c>
      <c r="J21" s="46">
        <f>SUM(J5,J6,J8,J9,J10,J13,J14,J15,J17)</f>
        <v>15391</v>
      </c>
      <c r="K21" s="46">
        <f t="shared" ref="K21" si="3">SUM(K5,K6,K8,K9,K10,K13,K14,K15,K17)</f>
        <v>15528</v>
      </c>
      <c r="L21" s="47">
        <f>SUM(L5,L6,L8,L9,L10,L13,L14,L15,L17)</f>
        <v>15756</v>
      </c>
      <c r="M21" s="60">
        <f t="shared" ref="M21:N21" si="4">SUM(M5,M6,M8,M9,M10,M13,M14,M15,M17)</f>
        <v>15973</v>
      </c>
      <c r="N21" s="60">
        <f t="shared" si="4"/>
        <v>16148</v>
      </c>
      <c r="O21" s="60">
        <f t="shared" ref="O21" si="5">SUM(O5,O6,O8,O9,O10,O13,O14,O15,O17)</f>
        <v>16356</v>
      </c>
      <c r="P21" s="60">
        <f>SUM(P5,P6,P8,P9,P10,P13,P14,P15,P17)</f>
        <v>16547</v>
      </c>
      <c r="Q21" s="60">
        <f>SUM(Q5,Q6,Q8,Q9,Q10,Q13,Q14,Q15,Q17)</f>
        <v>16557</v>
      </c>
      <c r="R21" s="60">
        <f>SUM(R5,R6,R8,R9,R10,R13,R14,R15,R17)</f>
        <v>16683</v>
      </c>
      <c r="S21" s="60">
        <f>SUM(S5,S6,S8,S9,S10,S13,S14,S15,S17)</f>
        <v>16805</v>
      </c>
      <c r="U21" s="63"/>
    </row>
    <row r="22" spans="1:21" ht="12" customHeight="1" x14ac:dyDescent="0.25">
      <c r="A22" s="45" t="s">
        <v>55</v>
      </c>
      <c r="B22" s="46">
        <v>2452</v>
      </c>
      <c r="C22" s="46">
        <v>2415</v>
      </c>
      <c r="D22" s="46">
        <v>2348</v>
      </c>
      <c r="E22" s="46">
        <v>2262</v>
      </c>
      <c r="F22" s="46">
        <v>2219</v>
      </c>
      <c r="G22" s="46">
        <v>2160</v>
      </c>
      <c r="H22" s="46">
        <f>SUM(H4,H7,H11,H12,H16,H18)</f>
        <v>2161</v>
      </c>
      <c r="I22" s="46">
        <f>SUM(I4,I7,I11,I12,I16,I18)</f>
        <v>2163</v>
      </c>
      <c r="J22" s="46">
        <f>SUM(J4,J7,J11,J12,J16,J18)</f>
        <v>2131</v>
      </c>
      <c r="K22" s="46">
        <f t="shared" ref="K22" si="6">SUM(K4,K7,K11,K12,K16,K18)</f>
        <v>2121</v>
      </c>
      <c r="L22" s="47">
        <f>SUM(L4,L7,L11,L12,L16,L18)</f>
        <v>2056</v>
      </c>
      <c r="M22" s="60">
        <f t="shared" ref="M22:N22" si="7">SUM(M4,M7,M11,M12,M16,M18)</f>
        <v>2073</v>
      </c>
      <c r="N22" s="60">
        <f t="shared" si="7"/>
        <v>2057</v>
      </c>
      <c r="O22" s="60">
        <f t="shared" ref="O22" si="8">SUM(O4,O7,O11,O12,O16,O18)</f>
        <v>2068</v>
      </c>
      <c r="P22" s="60">
        <f>SUM(P4,P7,P11,P12,P16,P18)</f>
        <v>2055</v>
      </c>
      <c r="Q22" s="60">
        <f>SUM(Q4,Q7,Q11,Q12,Q16,Q18)</f>
        <v>2045</v>
      </c>
      <c r="R22" s="60">
        <f>SUM(R4,R7,R11,R12,R16,R18)</f>
        <v>2046</v>
      </c>
      <c r="S22" s="60">
        <f>SUM(S4,S7,S11,S12,S16,S18)</f>
        <v>2007</v>
      </c>
      <c r="U22" s="63"/>
    </row>
    <row r="23" spans="1:21" ht="17.25" customHeight="1" thickBot="1" x14ac:dyDescent="0.3">
      <c r="A23" s="48" t="s">
        <v>56</v>
      </c>
      <c r="B23" s="49">
        <v>22783</v>
      </c>
      <c r="C23" s="49">
        <v>24604</v>
      </c>
      <c r="D23" s="49">
        <v>25776</v>
      </c>
      <c r="E23" s="49">
        <v>28007</v>
      </c>
      <c r="F23" s="49">
        <v>28355</v>
      </c>
      <c r="G23" s="49">
        <v>28502</v>
      </c>
      <c r="H23" s="49">
        <f>SUM(H19,H20)</f>
        <v>28666</v>
      </c>
      <c r="I23" s="49">
        <f>SUM(I19,I20)</f>
        <v>28916</v>
      </c>
      <c r="J23" s="49">
        <f>SUM(J19,J20)</f>
        <v>28983</v>
      </c>
      <c r="K23" s="49">
        <f t="shared" ref="K23" si="9">SUM(K19,K20)</f>
        <v>29214</v>
      </c>
      <c r="L23" s="50">
        <f>SUM(L19,L20)</f>
        <v>29489</v>
      </c>
      <c r="M23" s="49">
        <f t="shared" ref="M23:N23" si="10">SUM(M19,M20)</f>
        <v>29789</v>
      </c>
      <c r="N23" s="49">
        <f t="shared" si="10"/>
        <v>29884</v>
      </c>
      <c r="O23" s="49">
        <f t="shared" ref="O23" si="11">SUM(O19,O20)</f>
        <v>30129</v>
      </c>
      <c r="P23" s="49">
        <f>SUM(P19,P20)</f>
        <v>30344</v>
      </c>
      <c r="Q23" s="49">
        <f>SUM(Q19,Q20)</f>
        <v>30359</v>
      </c>
      <c r="R23" s="49">
        <f>SUM(R19,R20)</f>
        <v>30541</v>
      </c>
      <c r="S23" s="49">
        <f>SUM(S19,S20)</f>
        <v>30710</v>
      </c>
      <c r="T23" s="5"/>
      <c r="U23" s="63"/>
    </row>
    <row r="24" spans="1:21" ht="15" customHeight="1" x14ac:dyDescent="0.25">
      <c r="A24" s="22" t="s">
        <v>57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21" x14ac:dyDescent="0.25">
      <c r="A25" s="1" t="s">
        <v>27</v>
      </c>
    </row>
    <row r="26" spans="1:21" x14ac:dyDescent="0.25">
      <c r="A26" s="1" t="s">
        <v>67</v>
      </c>
    </row>
  </sheetData>
  <mergeCells count="1">
    <mergeCell ref="S3:T3"/>
  </mergeCells>
  <pageMargins left="0.51181102362204722" right="0.51181102362204722" top="0.7480314960629921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Rörelsen 1971-2024</vt:lpstr>
      <vt:lpstr>Flyttning 1971-2024</vt:lpstr>
      <vt:lpstr>Rörelsen kommun</vt:lpstr>
      <vt:lpstr>Invånare kommun 1980-2024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Kenth Häggblom</cp:lastModifiedBy>
  <cp:lastPrinted>2025-01-23T14:19:27Z</cp:lastPrinted>
  <dcterms:created xsi:type="dcterms:W3CDTF">2017-01-23T08:46:34Z</dcterms:created>
  <dcterms:modified xsi:type="dcterms:W3CDTF">2025-01-27T05:59:41Z</dcterms:modified>
</cp:coreProperties>
</file>