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oende\"/>
    </mc:Choice>
  </mc:AlternateContent>
  <xr:revisionPtr revIDLastSave="0" documentId="13_ncr:1_{161D57DB-CCE2-431F-8F93-DA7280078E26}" xr6:coauthVersionLast="47" xr6:coauthVersionMax="47" xr10:uidLastSave="{00000000-0000-0000-0000-000000000000}"/>
  <bookViews>
    <workbookView xWindow="1170" yWindow="1170" windowWidth="25875" windowHeight="15945" xr2:uid="{00000000-000D-0000-FFFF-FFFF00000000}"/>
  </bookViews>
  <sheets>
    <sheet name="2023" sheetId="11" r:id="rId1"/>
    <sheet name="2022" sheetId="10" r:id="rId2"/>
    <sheet name="2021" sheetId="9" r:id="rId3"/>
    <sheet name="2020" sheetId="8" r:id="rId4"/>
    <sheet name="2019" sheetId="7" r:id="rId5"/>
    <sheet name="2018" sheetId="6" r:id="rId6"/>
    <sheet name="2017" sheetId="4" r:id="rId7"/>
    <sheet name="2016" sheetId="1" r:id="rId8"/>
    <sheet name="2015" sheetId="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1" l="1"/>
  <c r="V24" i="11"/>
  <c r="V23" i="11"/>
  <c r="V22" i="11" s="1"/>
  <c r="V25" i="11" s="1"/>
  <c r="S24" i="11"/>
  <c r="S23" i="11"/>
  <c r="S22" i="11" s="1"/>
  <c r="S25" i="11" s="1"/>
  <c r="L24" i="11"/>
  <c r="L23" i="11"/>
  <c r="L22" i="11" s="1"/>
  <c r="L25" i="11" s="1"/>
  <c r="I24" i="11" l="1"/>
  <c r="F24" i="11"/>
  <c r="C24" i="11"/>
  <c r="I23" i="11"/>
  <c r="F23" i="11"/>
  <c r="C23" i="11"/>
  <c r="C22" i="11" s="1"/>
  <c r="C25" i="11" s="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T8" i="11" s="1"/>
  <c r="B7" i="11"/>
  <c r="B6" i="11"/>
  <c r="G12" i="11" l="1"/>
  <c r="T12" i="11"/>
  <c r="J20" i="11"/>
  <c r="T20" i="11"/>
  <c r="G13" i="11"/>
  <c r="T13" i="11"/>
  <c r="G21" i="11"/>
  <c r="T21" i="11"/>
  <c r="W6" i="11"/>
  <c r="T6" i="11"/>
  <c r="J14" i="11"/>
  <c r="T14" i="11"/>
  <c r="G11" i="11"/>
  <c r="T11" i="11"/>
  <c r="G15" i="11"/>
  <c r="T15" i="11"/>
  <c r="G9" i="11"/>
  <c r="T9" i="11"/>
  <c r="G17" i="11"/>
  <c r="T17" i="11"/>
  <c r="G19" i="11"/>
  <c r="T19" i="11"/>
  <c r="G7" i="11"/>
  <c r="T7" i="11"/>
  <c r="D16" i="11"/>
  <c r="T16" i="11"/>
  <c r="J10" i="11"/>
  <c r="T10" i="11"/>
  <c r="J18" i="11"/>
  <c r="T18" i="11"/>
  <c r="J13" i="11"/>
  <c r="B24" i="11"/>
  <c r="J15" i="11"/>
  <c r="J11" i="11"/>
  <c r="J21" i="11"/>
  <c r="J17" i="11"/>
  <c r="D6" i="11"/>
  <c r="J19" i="11"/>
  <c r="J7" i="11"/>
  <c r="B23" i="11"/>
  <c r="J9" i="11"/>
  <c r="D8" i="11"/>
  <c r="D14" i="11"/>
  <c r="D18" i="11"/>
  <c r="G6" i="11"/>
  <c r="G10" i="11"/>
  <c r="G14" i="11"/>
  <c r="G16" i="11"/>
  <c r="G18" i="11"/>
  <c r="G20" i="11"/>
  <c r="J8" i="11"/>
  <c r="J12" i="11"/>
  <c r="J16" i="11"/>
  <c r="F22" i="11"/>
  <c r="D10" i="11"/>
  <c r="D20" i="11"/>
  <c r="D7" i="11"/>
  <c r="D9" i="11"/>
  <c r="D11" i="11"/>
  <c r="D13" i="11"/>
  <c r="D15" i="11"/>
  <c r="D17" i="11"/>
  <c r="D19" i="11"/>
  <c r="D21" i="11"/>
  <c r="I22" i="11"/>
  <c r="D12" i="11"/>
  <c r="G8" i="11"/>
  <c r="D23" i="11" l="1"/>
  <c r="T23" i="11"/>
  <c r="D24" i="11"/>
  <c r="T24" i="11"/>
  <c r="J24" i="11"/>
  <c r="G24" i="11"/>
  <c r="B22" i="11"/>
  <c r="G23" i="11"/>
  <c r="J23" i="11"/>
  <c r="F25" i="11"/>
  <c r="I25" i="11"/>
  <c r="D22" i="11" l="1"/>
  <c r="T22" i="11"/>
  <c r="J22" i="11"/>
  <c r="B25" i="11"/>
  <c r="G22" i="11"/>
  <c r="D25" i="11" l="1"/>
  <c r="T25" i="11"/>
  <c r="G25" i="11"/>
  <c r="J25" i="11"/>
  <c r="I23" i="10" l="1"/>
  <c r="F23" i="10"/>
  <c r="C23" i="10"/>
  <c r="I22" i="10"/>
  <c r="F22" i="10"/>
  <c r="F21" i="10" s="1"/>
  <c r="F24" i="10" s="1"/>
  <c r="C22" i="10"/>
  <c r="B20" i="10"/>
  <c r="G20" i="10" s="1"/>
  <c r="B19" i="10"/>
  <c r="G19" i="10" s="1"/>
  <c r="B18" i="10"/>
  <c r="G18" i="10" s="1"/>
  <c r="B17" i="10"/>
  <c r="G17" i="10" s="1"/>
  <c r="B16" i="10"/>
  <c r="G16" i="10" s="1"/>
  <c r="J15" i="10"/>
  <c r="B15" i="10"/>
  <c r="G15" i="10" s="1"/>
  <c r="B14" i="10"/>
  <c r="G14" i="10" s="1"/>
  <c r="B13" i="10"/>
  <c r="G13" i="10" s="1"/>
  <c r="B12" i="10"/>
  <c r="G12" i="10" s="1"/>
  <c r="B11" i="10"/>
  <c r="G11" i="10" s="1"/>
  <c r="B10" i="10"/>
  <c r="G10" i="10" s="1"/>
  <c r="B9" i="10"/>
  <c r="G9" i="10" s="1"/>
  <c r="B8" i="10"/>
  <c r="G8" i="10" s="1"/>
  <c r="B7" i="10"/>
  <c r="G7" i="10" s="1"/>
  <c r="B6" i="10"/>
  <c r="G6" i="10" s="1"/>
  <c r="B5" i="10"/>
  <c r="G5" i="10" s="1"/>
  <c r="I23" i="9"/>
  <c r="F23" i="9"/>
  <c r="C23" i="9"/>
  <c r="C21" i="9" s="1"/>
  <c r="I22" i="9"/>
  <c r="F22" i="9"/>
  <c r="C22" i="9"/>
  <c r="F21" i="9"/>
  <c r="F24" i="9" s="1"/>
  <c r="B20" i="9"/>
  <c r="G20" i="9" s="1"/>
  <c r="B19" i="9"/>
  <c r="G19" i="9" s="1"/>
  <c r="B18" i="9"/>
  <c r="G18" i="9" s="1"/>
  <c r="B17" i="9"/>
  <c r="G17" i="9" s="1"/>
  <c r="B16" i="9"/>
  <c r="G16" i="9" s="1"/>
  <c r="B15" i="9"/>
  <c r="G15" i="9" s="1"/>
  <c r="B14" i="9"/>
  <c r="G14" i="9" s="1"/>
  <c r="B13" i="9"/>
  <c r="G13" i="9" s="1"/>
  <c r="B12" i="9"/>
  <c r="G12" i="9" s="1"/>
  <c r="B11" i="9"/>
  <c r="G11" i="9" s="1"/>
  <c r="B10" i="9"/>
  <c r="G10" i="9" s="1"/>
  <c r="B9" i="9"/>
  <c r="G9" i="9" s="1"/>
  <c r="B8" i="9"/>
  <c r="G8" i="9" s="1"/>
  <c r="B7" i="9"/>
  <c r="G7" i="9" s="1"/>
  <c r="B6" i="9"/>
  <c r="G6" i="9" s="1"/>
  <c r="B5" i="9"/>
  <c r="G5" i="9" s="1"/>
  <c r="J5" i="8"/>
  <c r="I24" i="8"/>
  <c r="I23" i="8"/>
  <c r="I21" i="8"/>
  <c r="G5" i="8"/>
  <c r="F23" i="8"/>
  <c r="I22" i="8"/>
  <c r="F22" i="8"/>
  <c r="B5" i="8"/>
  <c r="D5" i="8" s="1"/>
  <c r="C23" i="8"/>
  <c r="C22" i="8"/>
  <c r="J7" i="10" l="1"/>
  <c r="J11" i="10"/>
  <c r="J19" i="10"/>
  <c r="B22" i="10"/>
  <c r="J22" i="10" s="1"/>
  <c r="J6" i="10"/>
  <c r="J10" i="10"/>
  <c r="J14" i="10"/>
  <c r="J18" i="10"/>
  <c r="J9" i="10"/>
  <c r="J17" i="10"/>
  <c r="J5" i="10"/>
  <c r="C21" i="10"/>
  <c r="J13" i="10"/>
  <c r="J8" i="10"/>
  <c r="J12" i="10"/>
  <c r="J16" i="10"/>
  <c r="J20" i="10"/>
  <c r="C24" i="10"/>
  <c r="D6" i="10"/>
  <c r="D8" i="10"/>
  <c r="D10" i="10"/>
  <c r="D12" i="10"/>
  <c r="D14" i="10"/>
  <c r="D16" i="10"/>
  <c r="D18" i="10"/>
  <c r="D20" i="10"/>
  <c r="I21" i="10"/>
  <c r="B23" i="10"/>
  <c r="J23" i="10" s="1"/>
  <c r="D5" i="10"/>
  <c r="D7" i="10"/>
  <c r="D9" i="10"/>
  <c r="D11" i="10"/>
  <c r="D13" i="10"/>
  <c r="D15" i="10"/>
  <c r="D17" i="10"/>
  <c r="D19" i="10"/>
  <c r="J19" i="9"/>
  <c r="D13" i="9"/>
  <c r="J9" i="9"/>
  <c r="J16" i="9"/>
  <c r="J15" i="9"/>
  <c r="J12" i="9"/>
  <c r="D9" i="9"/>
  <c r="J13" i="9"/>
  <c r="J17" i="9"/>
  <c r="J14" i="9"/>
  <c r="J8" i="9"/>
  <c r="J11" i="9"/>
  <c r="B22" i="9"/>
  <c r="D22" i="9" s="1"/>
  <c r="J7" i="9"/>
  <c r="D11" i="9"/>
  <c r="J5" i="9"/>
  <c r="D15" i="9"/>
  <c r="J18" i="9"/>
  <c r="J6" i="9"/>
  <c r="D19" i="9"/>
  <c r="D7" i="9"/>
  <c r="J10" i="9"/>
  <c r="D17" i="9"/>
  <c r="J20" i="9"/>
  <c r="C24" i="9"/>
  <c r="D6" i="9"/>
  <c r="D8" i="9"/>
  <c r="D10" i="9"/>
  <c r="D12" i="9"/>
  <c r="D14" i="9"/>
  <c r="D16" i="9"/>
  <c r="D18" i="9"/>
  <c r="D20" i="9"/>
  <c r="I21" i="9"/>
  <c r="B23" i="9"/>
  <c r="J23" i="9" s="1"/>
  <c r="D5" i="9"/>
  <c r="F21" i="8"/>
  <c r="F24" i="8" s="1"/>
  <c r="C21" i="8"/>
  <c r="B20" i="8"/>
  <c r="J20" i="8" s="1"/>
  <c r="B19" i="8"/>
  <c r="G19" i="8" s="1"/>
  <c r="B18" i="8"/>
  <c r="J18" i="8" s="1"/>
  <c r="B17" i="8"/>
  <c r="G17" i="8" s="1"/>
  <c r="B16" i="8"/>
  <c r="J16" i="8" s="1"/>
  <c r="B15" i="8"/>
  <c r="G15" i="8" s="1"/>
  <c r="B14" i="8"/>
  <c r="J14" i="8" s="1"/>
  <c r="B13" i="8"/>
  <c r="G13" i="8" s="1"/>
  <c r="B12" i="8"/>
  <c r="J12" i="8" s="1"/>
  <c r="B11" i="8"/>
  <c r="G11" i="8" s="1"/>
  <c r="B10" i="8"/>
  <c r="J10" i="8" s="1"/>
  <c r="B9" i="8"/>
  <c r="G9" i="8" s="1"/>
  <c r="B8" i="8"/>
  <c r="J8" i="8" s="1"/>
  <c r="B7" i="8"/>
  <c r="G7" i="8" s="1"/>
  <c r="B6" i="8"/>
  <c r="I23" i="7"/>
  <c r="I21" i="7" s="1"/>
  <c r="I24" i="7" s="1"/>
  <c r="F23" i="7"/>
  <c r="C23" i="7"/>
  <c r="I22" i="7"/>
  <c r="F22" i="7"/>
  <c r="C22" i="7"/>
  <c r="B20" i="7"/>
  <c r="G20" i="7" s="1"/>
  <c r="B19" i="7"/>
  <c r="J19" i="7" s="1"/>
  <c r="B18" i="7"/>
  <c r="D18" i="7" s="1"/>
  <c r="B17" i="7"/>
  <c r="J17" i="7" s="1"/>
  <c r="B16" i="7"/>
  <c r="G16" i="7" s="1"/>
  <c r="B15" i="7"/>
  <c r="J15" i="7" s="1"/>
  <c r="B14" i="7"/>
  <c r="D14" i="7" s="1"/>
  <c r="B13" i="7"/>
  <c r="J13" i="7" s="1"/>
  <c r="B12" i="7"/>
  <c r="D12" i="7" s="1"/>
  <c r="B11" i="7"/>
  <c r="J11" i="7" s="1"/>
  <c r="B10" i="7"/>
  <c r="G10" i="7" s="1"/>
  <c r="B9" i="7"/>
  <c r="J9" i="7" s="1"/>
  <c r="B8" i="7"/>
  <c r="B7" i="7"/>
  <c r="J7" i="7" s="1"/>
  <c r="B6" i="7"/>
  <c r="D6" i="7" s="1"/>
  <c r="B5" i="7"/>
  <c r="J5" i="7" s="1"/>
  <c r="D23" i="10" l="1"/>
  <c r="B21" i="10"/>
  <c r="D22" i="10"/>
  <c r="G22" i="10"/>
  <c r="G21" i="10"/>
  <c r="G23" i="10"/>
  <c r="I24" i="10"/>
  <c r="J21" i="10"/>
  <c r="G22" i="9"/>
  <c r="J22" i="9"/>
  <c r="G23" i="9"/>
  <c r="B21" i="9"/>
  <c r="J21" i="9" s="1"/>
  <c r="I24" i="9"/>
  <c r="D23" i="9"/>
  <c r="D15" i="8"/>
  <c r="J9" i="8"/>
  <c r="J17" i="8"/>
  <c r="J13" i="8"/>
  <c r="D19" i="8"/>
  <c r="D11" i="8"/>
  <c r="J7" i="8"/>
  <c r="J11" i="8"/>
  <c r="J15" i="8"/>
  <c r="J19" i="8"/>
  <c r="B22" i="8"/>
  <c r="D22" i="8" s="1"/>
  <c r="D9" i="8"/>
  <c r="D13" i="8"/>
  <c r="D17" i="8"/>
  <c r="D6" i="8"/>
  <c r="D8" i="8"/>
  <c r="D10" i="8"/>
  <c r="D12" i="8"/>
  <c r="D14" i="8"/>
  <c r="D16" i="8"/>
  <c r="D18" i="8"/>
  <c r="D20" i="8"/>
  <c r="G6" i="8"/>
  <c r="G8" i="8"/>
  <c r="G10" i="8"/>
  <c r="G12" i="8"/>
  <c r="G14" i="8"/>
  <c r="G16" i="8"/>
  <c r="G18" i="8"/>
  <c r="G20" i="8"/>
  <c r="B23" i="8"/>
  <c r="D23" i="8" s="1"/>
  <c r="C24" i="8"/>
  <c r="J6" i="8"/>
  <c r="D7" i="8"/>
  <c r="G7" i="7"/>
  <c r="G15" i="7"/>
  <c r="G11" i="7"/>
  <c r="G19" i="7"/>
  <c r="G9" i="7"/>
  <c r="G5" i="7"/>
  <c r="B23" i="7"/>
  <c r="J23" i="7" s="1"/>
  <c r="G13" i="7"/>
  <c r="G17" i="7"/>
  <c r="D10" i="7"/>
  <c r="D16" i="7"/>
  <c r="D20" i="7"/>
  <c r="G6" i="7"/>
  <c r="G12" i="7"/>
  <c r="G18" i="7"/>
  <c r="J6" i="7"/>
  <c r="J8" i="7"/>
  <c r="J10" i="7"/>
  <c r="J12" i="7"/>
  <c r="J14" i="7"/>
  <c r="J16" i="7"/>
  <c r="J18" i="7"/>
  <c r="J20" i="7"/>
  <c r="B22" i="7"/>
  <c r="D22" i="7" s="1"/>
  <c r="D8" i="7"/>
  <c r="G14" i="7"/>
  <c r="G8" i="7"/>
  <c r="D5" i="7"/>
  <c r="D7" i="7"/>
  <c r="D9" i="7"/>
  <c r="D11" i="7"/>
  <c r="D13" i="7"/>
  <c r="D15" i="7"/>
  <c r="D17" i="7"/>
  <c r="D19" i="7"/>
  <c r="C21" i="7"/>
  <c r="F21" i="7"/>
  <c r="B24" i="10" l="1"/>
  <c r="J24" i="10" s="1"/>
  <c r="D21" i="10"/>
  <c r="G21" i="9"/>
  <c r="D21" i="9"/>
  <c r="B24" i="9"/>
  <c r="J23" i="8"/>
  <c r="B21" i="8"/>
  <c r="D21" i="8" s="1"/>
  <c r="G22" i="8"/>
  <c r="J22" i="8"/>
  <c r="G23" i="8"/>
  <c r="G23" i="7"/>
  <c r="D23" i="7"/>
  <c r="B21" i="7"/>
  <c r="J22" i="7"/>
  <c r="F24" i="7"/>
  <c r="G21" i="7"/>
  <c r="G22" i="7"/>
  <c r="D21" i="7"/>
  <c r="C24" i="7"/>
  <c r="I23" i="6"/>
  <c r="F23" i="6"/>
  <c r="C23" i="6"/>
  <c r="I22" i="6"/>
  <c r="F22" i="6"/>
  <c r="C22" i="6"/>
  <c r="B20" i="6"/>
  <c r="J20" i="6" s="1"/>
  <c r="B19" i="6"/>
  <c r="D19" i="6" s="1"/>
  <c r="B18" i="6"/>
  <c r="D18" i="6" s="1"/>
  <c r="B17" i="6"/>
  <c r="D17" i="6" s="1"/>
  <c r="B16" i="6"/>
  <c r="D16" i="6" s="1"/>
  <c r="B15" i="6"/>
  <c r="D15" i="6" s="1"/>
  <c r="B14" i="6"/>
  <c r="D14" i="6" s="1"/>
  <c r="B13" i="6"/>
  <c r="D13" i="6" s="1"/>
  <c r="B12" i="6"/>
  <c r="D12" i="6" s="1"/>
  <c r="B11" i="6"/>
  <c r="D11" i="6" s="1"/>
  <c r="B10" i="6"/>
  <c r="D10" i="6" s="1"/>
  <c r="B9" i="6"/>
  <c r="D9" i="6" s="1"/>
  <c r="B8" i="6"/>
  <c r="D8" i="6" s="1"/>
  <c r="B7" i="6"/>
  <c r="D7" i="6" s="1"/>
  <c r="B6" i="6"/>
  <c r="D6" i="6" s="1"/>
  <c r="B5" i="6"/>
  <c r="D5" i="6" s="1"/>
  <c r="G24" i="10" l="1"/>
  <c r="D24" i="10"/>
  <c r="G24" i="9"/>
  <c r="D24" i="9"/>
  <c r="J24" i="9"/>
  <c r="J21" i="8"/>
  <c r="B24" i="8"/>
  <c r="G24" i="8" s="1"/>
  <c r="G21" i="8"/>
  <c r="D24" i="8"/>
  <c r="J21" i="7"/>
  <c r="B24" i="7"/>
  <c r="J24" i="7" s="1"/>
  <c r="J13" i="6"/>
  <c r="J12" i="6"/>
  <c r="J9" i="6"/>
  <c r="G12" i="6"/>
  <c r="G20" i="6"/>
  <c r="G16" i="6"/>
  <c r="G8" i="6"/>
  <c r="J8" i="6"/>
  <c r="J17" i="6"/>
  <c r="J16" i="6"/>
  <c r="G7" i="6"/>
  <c r="G15" i="6"/>
  <c r="J7" i="6"/>
  <c r="G10" i="6"/>
  <c r="J15" i="6"/>
  <c r="G18" i="6"/>
  <c r="B22" i="6"/>
  <c r="G5" i="6"/>
  <c r="J10" i="6"/>
  <c r="G13" i="6"/>
  <c r="J18" i="6"/>
  <c r="J5" i="6"/>
  <c r="G19" i="6"/>
  <c r="G6" i="6"/>
  <c r="J11" i="6"/>
  <c r="G14" i="6"/>
  <c r="J19" i="6"/>
  <c r="B23" i="6"/>
  <c r="G23" i="6" s="1"/>
  <c r="G11" i="6"/>
  <c r="J6" i="6"/>
  <c r="G9" i="6"/>
  <c r="J14" i="6"/>
  <c r="G17" i="6"/>
  <c r="F21" i="6"/>
  <c r="D20" i="6"/>
  <c r="I21" i="6"/>
  <c r="C21" i="6"/>
  <c r="I23" i="5"/>
  <c r="F23" i="5"/>
  <c r="C23" i="5"/>
  <c r="I22" i="5"/>
  <c r="F22" i="5"/>
  <c r="C22" i="5"/>
  <c r="B20" i="5"/>
  <c r="G20" i="5" s="1"/>
  <c r="B19" i="5"/>
  <c r="D19" i="5" s="1"/>
  <c r="B18" i="5"/>
  <c r="D18" i="5" s="1"/>
  <c r="B17" i="5"/>
  <c r="D17" i="5" s="1"/>
  <c r="B16" i="5"/>
  <c r="D16" i="5" s="1"/>
  <c r="B15" i="5"/>
  <c r="D15" i="5" s="1"/>
  <c r="B14" i="5"/>
  <c r="D14" i="5" s="1"/>
  <c r="B13" i="5"/>
  <c r="D13" i="5" s="1"/>
  <c r="B12" i="5"/>
  <c r="D12" i="5" s="1"/>
  <c r="B11" i="5"/>
  <c r="D11" i="5" s="1"/>
  <c r="B10" i="5"/>
  <c r="D10" i="5" s="1"/>
  <c r="B9" i="5"/>
  <c r="D9" i="5" s="1"/>
  <c r="B8" i="5"/>
  <c r="D8" i="5" s="1"/>
  <c r="B7" i="5"/>
  <c r="D7" i="5" s="1"/>
  <c r="B6" i="5"/>
  <c r="J6" i="5" s="1"/>
  <c r="B5" i="5"/>
  <c r="D5" i="5" s="1"/>
  <c r="J24" i="8" l="1"/>
  <c r="G24" i="7"/>
  <c r="D24" i="7"/>
  <c r="G19" i="5"/>
  <c r="J19" i="5"/>
  <c r="J23" i="6"/>
  <c r="B21" i="6"/>
  <c r="B24" i="6" s="1"/>
  <c r="J22" i="6"/>
  <c r="D23" i="6"/>
  <c r="D22" i="6"/>
  <c r="G22" i="6"/>
  <c r="F24" i="6"/>
  <c r="I24" i="6"/>
  <c r="C24" i="6"/>
  <c r="G15" i="5"/>
  <c r="J15" i="5"/>
  <c r="J12" i="5"/>
  <c r="G7" i="5"/>
  <c r="J11" i="5"/>
  <c r="J20" i="5"/>
  <c r="G11" i="5"/>
  <c r="J7" i="5"/>
  <c r="J16" i="5"/>
  <c r="J8" i="5"/>
  <c r="G18" i="5"/>
  <c r="G5" i="5"/>
  <c r="J10" i="5"/>
  <c r="G13" i="5"/>
  <c r="J18" i="5"/>
  <c r="J5" i="5"/>
  <c r="G8" i="5"/>
  <c r="J13" i="5"/>
  <c r="G16" i="5"/>
  <c r="G10" i="5"/>
  <c r="B23" i="5"/>
  <c r="G23" i="5" s="1"/>
  <c r="G6" i="5"/>
  <c r="G9" i="5"/>
  <c r="J14" i="5"/>
  <c r="G17" i="5"/>
  <c r="B22" i="5"/>
  <c r="G14" i="5"/>
  <c r="C21" i="5"/>
  <c r="C24" i="5" s="1"/>
  <c r="J9" i="5"/>
  <c r="G12" i="5"/>
  <c r="J17" i="5"/>
  <c r="F21" i="5"/>
  <c r="D6" i="5"/>
  <c r="D20" i="5"/>
  <c r="I21" i="5"/>
  <c r="G5" i="4"/>
  <c r="I23" i="4"/>
  <c r="F23" i="4"/>
  <c r="C23" i="4"/>
  <c r="I22" i="4"/>
  <c r="F22" i="4"/>
  <c r="F21" i="4" s="1"/>
  <c r="C22" i="4"/>
  <c r="B6" i="4"/>
  <c r="J6" i="4" s="1"/>
  <c r="B7" i="4"/>
  <c r="G7" i="4" s="1"/>
  <c r="B8" i="4"/>
  <c r="G8" i="4" s="1"/>
  <c r="B9" i="4"/>
  <c r="J9" i="4" s="1"/>
  <c r="B10" i="4"/>
  <c r="G10" i="4" s="1"/>
  <c r="B11" i="4"/>
  <c r="J11" i="4" s="1"/>
  <c r="B12" i="4"/>
  <c r="J12" i="4" s="1"/>
  <c r="B13" i="4"/>
  <c r="G13" i="4" s="1"/>
  <c r="B14" i="4"/>
  <c r="J14" i="4" s="1"/>
  <c r="B15" i="4"/>
  <c r="J15" i="4" s="1"/>
  <c r="B16" i="4"/>
  <c r="G16" i="4" s="1"/>
  <c r="B17" i="4"/>
  <c r="J17" i="4" s="1"/>
  <c r="B18" i="4"/>
  <c r="G18" i="4" s="1"/>
  <c r="B19" i="4"/>
  <c r="J19" i="4" s="1"/>
  <c r="B20" i="4"/>
  <c r="J20" i="4" s="1"/>
  <c r="B5" i="4"/>
  <c r="D23" i="5" l="1"/>
  <c r="J24" i="6"/>
  <c r="J21" i="6"/>
  <c r="G24" i="6"/>
  <c r="G21" i="6"/>
  <c r="D21" i="6"/>
  <c r="D24" i="6"/>
  <c r="I21" i="4"/>
  <c r="I24" i="4" s="1"/>
  <c r="G17" i="4"/>
  <c r="B23" i="4"/>
  <c r="G23" i="4" s="1"/>
  <c r="G14" i="4"/>
  <c r="G9" i="4"/>
  <c r="G6" i="4"/>
  <c r="J13" i="4"/>
  <c r="D13" i="4"/>
  <c r="D5" i="4"/>
  <c r="D17" i="4"/>
  <c r="D9" i="4"/>
  <c r="J5" i="4"/>
  <c r="J18" i="4"/>
  <c r="C21" i="4"/>
  <c r="D16" i="4"/>
  <c r="D8" i="4"/>
  <c r="G20" i="4"/>
  <c r="G12" i="4"/>
  <c r="J16" i="4"/>
  <c r="J8" i="4"/>
  <c r="D10" i="4"/>
  <c r="D15" i="4"/>
  <c r="D7" i="4"/>
  <c r="G19" i="4"/>
  <c r="G11" i="4"/>
  <c r="J23" i="4"/>
  <c r="J7" i="4"/>
  <c r="B22" i="4"/>
  <c r="D22" i="4" s="1"/>
  <c r="D18" i="4"/>
  <c r="J10" i="4"/>
  <c r="D14" i="4"/>
  <c r="D6" i="4"/>
  <c r="D20" i="4"/>
  <c r="D12" i="4"/>
  <c r="D19" i="4"/>
  <c r="D11" i="4"/>
  <c r="G15" i="4"/>
  <c r="J23" i="5"/>
  <c r="B21" i="5"/>
  <c r="B24" i="5" s="1"/>
  <c r="D24" i="5" s="1"/>
  <c r="G22" i="5"/>
  <c r="D22" i="5"/>
  <c r="J22" i="5"/>
  <c r="I24" i="5"/>
  <c r="F24" i="5"/>
  <c r="G21" i="5"/>
  <c r="F24" i="4"/>
  <c r="D23" i="4" l="1"/>
  <c r="G24" i="5"/>
  <c r="J24" i="5"/>
  <c r="J21" i="5"/>
  <c r="D21" i="5"/>
  <c r="C24" i="4"/>
  <c r="J22" i="4"/>
  <c r="G22" i="4"/>
  <c r="B21" i="4"/>
  <c r="B24" i="4" l="1"/>
  <c r="D24" i="4" s="1"/>
  <c r="J21" i="4"/>
  <c r="G21" i="4"/>
  <c r="D21" i="4"/>
  <c r="G24" i="4" l="1"/>
  <c r="J24" i="4"/>
</calcChain>
</file>

<file path=xl/sharedStrings.xml><?xml version="1.0" encoding="utf-8"?>
<sst xmlns="http://schemas.openxmlformats.org/spreadsheetml/2006/main" count="344" uniqueCount="62">
  <si>
    <t>Kommun</t>
  </si>
  <si>
    <t>Antal bostads-</t>
  </si>
  <si>
    <t>Ägarbostäder</t>
  </si>
  <si>
    <t>Hyresbostäder</t>
  </si>
  <si>
    <t xml:space="preserve">Annan el. okänd </t>
  </si>
  <si>
    <t>hushåll</t>
  </si>
  <si>
    <t>Antal</t>
  </si>
  <si>
    <t>Procent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</si>
  <si>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</si>
  <si>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</si>
  <si>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</si>
  <si>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</si>
  <si>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</si>
  <si>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</si>
  <si>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</si>
  <si>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</si>
  <si>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</si>
  <si>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</si>
  <si>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</si>
  <si>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</si>
  <si>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</si>
  <si>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</si>
  <si>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</si>
  <si>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</si>
  <si>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</si>
  <si>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>-Landsbygden</t>
  </si>
  <si>
    <t>-Skärgården</t>
  </si>
  <si>
    <t>Åland</t>
  </si>
  <si>
    <t>Ålands statistik- och utredningsbyrå</t>
  </si>
  <si>
    <t>Källa: ÅSUB Boende, Statistikcentralen</t>
  </si>
  <si>
    <t>Bostadshushåll efter bostadens upplåtelseform och kommun 31.12.2016</t>
  </si>
  <si>
    <t>Senast uppdaterad 5.12.2017</t>
  </si>
  <si>
    <t>Bostadshushåll efter bostadens upplåtelseform och kommun 31.12.2017</t>
  </si>
  <si>
    <t>Senast uppdaterad 3.12.2018</t>
  </si>
  <si>
    <t>Bostadshushåll efter bostadens upplåtelseform och kommun 31.12.2015</t>
  </si>
  <si>
    <t>Bostadshushåll efter bostadens upplåtelseform och kommun 31.12.2018</t>
  </si>
  <si>
    <t>Senast uppdaterad 2.12.2019</t>
  </si>
  <si>
    <t>Senast uppdaterad 3.12.2020</t>
  </si>
  <si>
    <t>Bostadshushåll efter bostadens upplåtelseform och kommun 31.12.2019</t>
  </si>
  <si>
    <t>För uppgifter från tidigare år, se föregående blad.</t>
  </si>
  <si>
    <t>Bostadshushåll efter bostadens upplåtelseform och kommun 31.12.2020</t>
  </si>
  <si>
    <t>Senast uppdaterad 10.12.2021</t>
  </si>
  <si>
    <t>Senast uppdaterad 9.12.2022</t>
  </si>
  <si>
    <t>Bostadshushåll efter bostadens upplåtelseform och kommun 31.12.2021</t>
  </si>
  <si>
    <t>Bostadshushåll efter bostadens upplåtelseform och kommun 31.12.2022</t>
  </si>
  <si>
    <t>Senast uppdaterad 4.12.2023</t>
  </si>
  <si>
    <t>Senast uppdaterad 2.12.2024</t>
  </si>
  <si>
    <t>Hushållens bostadsyta efter region 2000 och 2023</t>
  </si>
  <si>
    <t>Bostadshushåll efter bostadens utrustningsnivå och region 2000 och 2023, procent</t>
  </si>
  <si>
    <t>Bostadsyta</t>
  </si>
  <si>
    <t xml:space="preserve"> Välutrustad</t>
  </si>
  <si>
    <t xml:space="preserve"> Bristfälligt utrustad</t>
  </si>
  <si>
    <t>Bostadshushåll efter upplåtelseform, yta, utrustningsnivå och kommun 31.12.2023</t>
  </si>
  <si>
    <t>totalt</t>
  </si>
  <si>
    <t>Per bostads-</t>
  </si>
  <si>
    <t xml:space="preserve">Per person i </t>
  </si>
  <si>
    <t>Totalt</t>
  </si>
  <si>
    <t>m²</t>
  </si>
  <si>
    <t>hushåll, m²</t>
  </si>
  <si>
    <t>Upplåtelseform</t>
  </si>
  <si>
    <t>Utrustningsnivå</t>
  </si>
  <si>
    <t>Antal bostadshushåll efter bostadens upplåtelseform och region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</si>
</sst>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_);\(#,##0.0\)"/>
    <numFmt numFmtId="166" formatCode="#,##0.0"/>
  </numFmts>
  <fonts count="12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Continuous"/>
    </xf>
    <xf numFmtId="0" fontId="5" fillId="0" borderId="1" xfId="0" applyFont="1" applyBorder="1" applyAlignment="1" applyProtection="1">
      <alignment horizontal="centerContinuous"/>
      <protection locked="0"/>
    </xf>
    <xf numFmtId="0" fontId="5" fillId="0" borderId="2" xfId="0" applyFont="1" applyBorder="1" applyAlignment="1" applyProtection="1">
      <alignment horizontal="centerContinuous"/>
      <protection locked="0"/>
    </xf>
    <xf numFmtId="0" fontId="1" fillId="0" borderId="2" xfId="0" applyFont="1" applyBorder="1" applyAlignment="1">
      <alignment horizontal="centerContinuous"/>
    </xf>
    <xf numFmtId="0" fontId="1" fillId="0" borderId="1" xfId="0" applyFont="1" applyBorder="1"/>
    <xf numFmtId="0" fontId="5" fillId="0" borderId="2" xfId="0" applyFont="1" applyBorder="1" applyAlignment="1">
      <alignment horizontal="centerContinuous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/>
    <xf numFmtId="3" fontId="5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0" fontId="5" fillId="0" borderId="0" xfId="0" applyFont="1"/>
    <xf numFmtId="0" fontId="5" fillId="0" borderId="0" xfId="0" quotePrefix="1" applyFont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3" fontId="6" fillId="0" borderId="5" xfId="0" applyNumberFormat="1" applyFont="1" applyBorder="1" applyProtection="1">
      <protection locked="0"/>
    </xf>
    <xf numFmtId="164" fontId="6" fillId="0" borderId="5" xfId="0" applyNumberFormat="1" applyFont="1" applyBorder="1" applyProtection="1">
      <protection locked="0"/>
    </xf>
    <xf numFmtId="165" fontId="6" fillId="0" borderId="5" xfId="0" applyNumberFormat="1" applyFont="1" applyBorder="1" applyProtection="1">
      <protection locked="0"/>
    </xf>
    <xf numFmtId="0" fontId="7" fillId="0" borderId="0" xfId="0" applyFont="1"/>
    <xf numFmtId="3" fontId="2" fillId="0" borderId="0" xfId="0" applyNumberFormat="1" applyFont="1"/>
    <xf numFmtId="3" fontId="8" fillId="0" borderId="0" xfId="0" applyNumberFormat="1" applyFont="1"/>
    <xf numFmtId="3" fontId="8" fillId="0" borderId="0" xfId="0" applyNumberFormat="1" applyFont="1" applyProtection="1">
      <protection locked="0"/>
    </xf>
    <xf numFmtId="164" fontId="8" fillId="0" borderId="0" xfId="0" applyNumberFormat="1" applyFont="1" applyProtection="1">
      <protection locked="0"/>
    </xf>
    <xf numFmtId="165" fontId="8" fillId="0" borderId="0" xfId="0" applyNumberFormat="1" applyFont="1" applyProtection="1">
      <protection locked="0"/>
    </xf>
    <xf numFmtId="3" fontId="8" fillId="0" borderId="0" xfId="0" applyNumberFormat="1" applyFont="1" applyAlignment="1" applyProtection="1">
      <alignment horizontal="right"/>
      <protection locked="0"/>
    </xf>
    <xf numFmtId="0" fontId="8" fillId="0" borderId="0" xfId="0" applyFont="1"/>
    <xf numFmtId="3" fontId="9" fillId="0" borderId="5" xfId="0" applyNumberFormat="1" applyFont="1" applyBorder="1" applyProtection="1">
      <protection locked="0"/>
    </xf>
    <xf numFmtId="164" fontId="9" fillId="0" borderId="5" xfId="0" applyNumberFormat="1" applyFont="1" applyBorder="1" applyProtection="1">
      <protection locked="0"/>
    </xf>
    <xf numFmtId="165" fontId="9" fillId="0" borderId="5" xfId="0" applyNumberFormat="1" applyFont="1" applyBorder="1" applyProtection="1">
      <protection locked="0"/>
    </xf>
    <xf numFmtId="0" fontId="1" fillId="2" borderId="0" xfId="0" applyFont="1" applyFill="1"/>
    <xf numFmtId="0" fontId="1" fillId="3" borderId="0" xfId="0" applyFont="1" applyFill="1"/>
    <xf numFmtId="0" fontId="2" fillId="3" borderId="0" xfId="0" applyFont="1" applyFill="1"/>
    <xf numFmtId="0" fontId="5" fillId="0" borderId="0" xfId="0" applyFont="1" applyAlignment="1" applyProtection="1">
      <alignment horizontal="right"/>
      <protection locked="0"/>
    </xf>
    <xf numFmtId="0" fontId="10" fillId="3" borderId="0" xfId="0" applyFont="1" applyFill="1" applyAlignment="1">
      <alignment horizontal="right"/>
    </xf>
    <xf numFmtId="0" fontId="10" fillId="3" borderId="3" xfId="0" applyFont="1" applyFill="1" applyBorder="1" applyAlignment="1">
      <alignment horizontal="right"/>
    </xf>
    <xf numFmtId="3" fontId="10" fillId="3" borderId="0" xfId="0" applyNumberFormat="1" applyFont="1" applyFill="1"/>
    <xf numFmtId="3" fontId="11" fillId="3" borderId="5" xfId="0" applyNumberFormat="1" applyFont="1" applyFill="1" applyBorder="1"/>
    <xf numFmtId="3" fontId="10" fillId="0" borderId="0" xfId="0" applyNumberFormat="1" applyFont="1"/>
    <xf numFmtId="166" fontId="10" fillId="0" borderId="0" xfId="0" applyNumberFormat="1" applyFont="1"/>
    <xf numFmtId="0" fontId="2" fillId="0" borderId="5" xfId="0" applyFont="1" applyBorder="1"/>
    <xf numFmtId="0" fontId="10" fillId="0" borderId="0" xfId="0" applyFont="1" applyAlignment="1">
      <alignment horizontal="right" wrapText="1"/>
    </xf>
    <xf numFmtId="0" fontId="2" fillId="0" borderId="3" xfId="0" applyFont="1" applyBorder="1"/>
    <xf numFmtId="0" fontId="1" fillId="0" borderId="0" xfId="0" applyFont="1" applyAlignment="1">
      <alignment horizontal="centerContinuous"/>
    </xf>
    <xf numFmtId="0" fontId="5" fillId="0" borderId="0" xfId="0" applyFont="1" applyAlignment="1" applyProtection="1">
      <alignment horizontal="centerContinuous"/>
      <protection locked="0"/>
    </xf>
    <xf numFmtId="0" fontId="5" fillId="0" borderId="3" xfId="0" applyFont="1" applyBorder="1" applyAlignment="1" applyProtection="1">
      <alignment horizontal="centerContinuous"/>
      <protection locked="0"/>
    </xf>
    <xf numFmtId="0" fontId="1" fillId="0" borderId="3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3" fillId="0" borderId="5" xfId="0" applyFont="1" applyBorder="1"/>
    <xf numFmtId="0" fontId="4" fillId="0" borderId="5" xfId="0" applyFont="1" applyBorder="1"/>
    <xf numFmtId="0" fontId="10" fillId="3" borderId="0" xfId="0" applyFont="1" applyFill="1" applyAlignment="1">
      <alignment horizontal="center"/>
    </xf>
    <xf numFmtId="0" fontId="10" fillId="3" borderId="3" xfId="0" applyFont="1" applyFill="1" applyBorder="1" applyAlignment="1">
      <alignment horizontal="center"/>
    </xf>
    <xf numFmtId="1" fontId="2" fillId="0" borderId="0" xfId="0" applyNumberFormat="1" applyFont="1"/>
    <xf numFmtId="0" fontId="2" fillId="2" borderId="0" xfId="0" applyFont="1" applyFill="1"/>
    <xf numFmtId="166" fontId="11" fillId="0" borderId="5" xfId="0" applyNumberFormat="1" applyFont="1" applyBorder="1"/>
    <xf numFmtId="3" fontId="11" fillId="0" borderId="5" xfId="0" applyNumberFormat="1" applyFont="1" applyBorder="1"/>
    <xf numFmtId="0" fontId="10" fillId="0" borderId="3" xfId="0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6</xdr:col>
      <xdr:colOff>285750</xdr:colOff>
      <xdr:row>56</xdr:row>
      <xdr:rowOff>123825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8741750-27CE-CD53-5F11-F8DB2A6E1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1900"/>
          <a:ext cx="3495675" cy="2066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28575</xdr:rowOff>
    </xdr:from>
    <xdr:to>
      <xdr:col>9</xdr:col>
      <xdr:colOff>133350</xdr:colOff>
      <xdr:row>72</xdr:row>
      <xdr:rowOff>104775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17FB081E-BB66-E4FE-E8F3-088D54332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63200"/>
          <a:ext cx="4410075" cy="201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85725</xdr:rowOff>
    </xdr:from>
    <xdr:to>
      <xdr:col>6</xdr:col>
      <xdr:colOff>85511</xdr:colOff>
      <xdr:row>40</xdr:row>
      <xdr:rowOff>137636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326A3C47-2DCB-DE81-C234-6819DA870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3295436" cy="18330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B4A9B-7A51-42B9-8682-2D6D4FE3ADB5}">
  <dimension ref="A1:Y60"/>
  <sheetViews>
    <sheetView showGridLines="0" tabSelected="1" workbookViewId="0"/>
  </sheetViews>
  <sheetFormatPr defaultColWidth="9.140625" defaultRowHeight="12.75" x14ac:dyDescent="0.2"/>
  <cols>
    <col min="1" max="1" width="12" style="2" customWidth="1"/>
    <col min="2" max="2" width="12.28515625" style="2" customWidth="1"/>
    <col min="3" max="4" width="7.7109375" style="2" customWidth="1"/>
    <col min="5" max="5" width="2.28515625" style="2" customWidth="1"/>
    <col min="6" max="6" width="6.140625" style="2" customWidth="1"/>
    <col min="7" max="7" width="7.7109375" style="2" customWidth="1"/>
    <col min="8" max="8" width="2.140625" style="2" customWidth="1"/>
    <col min="9" max="9" width="6.140625" style="2" customWidth="1"/>
    <col min="10" max="10" width="7.7109375" style="2" customWidth="1"/>
    <col min="11" max="11" width="2.42578125" style="2" customWidth="1"/>
    <col min="12" max="12" width="8" style="2" customWidth="1"/>
    <col min="13" max="13" width="1.7109375" style="2" customWidth="1"/>
    <col min="14" max="14" width="7.140625" style="2" customWidth="1"/>
    <col min="15" max="15" width="3.140625" style="2" customWidth="1"/>
    <col min="16" max="16" width="8.42578125" style="2" customWidth="1"/>
    <col min="17" max="17" width="2.5703125" style="2" customWidth="1"/>
    <col min="18" max="18" width="1.7109375" style="2" customWidth="1"/>
    <col min="19" max="19" width="5.42578125" style="2" customWidth="1"/>
    <col min="20" max="20" width="7.28515625" style="2" customWidth="1"/>
    <col min="21" max="21" width="1.7109375" style="2" customWidth="1"/>
    <col min="22" max="22" width="6.140625" style="2" customWidth="1"/>
    <col min="23" max="23" width="10" style="2" customWidth="1"/>
    <col min="24" max="16384" width="9.140625" style="2"/>
  </cols>
  <sheetData>
    <row r="1" spans="1:25" x14ac:dyDescent="0.2">
      <c r="A1" s="1" t="s">
        <v>28</v>
      </c>
      <c r="K1" s="39" t="s">
        <v>39</v>
      </c>
      <c r="L1" s="39"/>
      <c r="M1" s="39"/>
      <c r="N1" s="39"/>
      <c r="O1" s="62"/>
      <c r="P1" s="62"/>
      <c r="Q1" s="62"/>
      <c r="R1" s="62"/>
      <c r="S1" s="62"/>
    </row>
    <row r="2" spans="1:25" ht="28.15" customHeight="1" thickBot="1" x14ac:dyDescent="0.25">
      <c r="A2" s="57" t="s">
        <v>52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5" ht="12" customHeight="1" x14ac:dyDescent="0.2">
      <c r="A3" s="22" t="s">
        <v>0</v>
      </c>
      <c r="B3" s="42" t="s">
        <v>6</v>
      </c>
      <c r="C3" s="66" t="s">
        <v>59</v>
      </c>
      <c r="D3" s="66"/>
      <c r="E3" s="66"/>
      <c r="F3" s="66"/>
      <c r="G3" s="66"/>
      <c r="H3" s="66"/>
      <c r="I3" s="66"/>
      <c r="J3" s="66"/>
      <c r="L3" s="67" t="s">
        <v>49</v>
      </c>
      <c r="M3" s="67"/>
      <c r="N3" s="67"/>
      <c r="O3" s="67"/>
      <c r="P3" s="67"/>
      <c r="Q3" s="67"/>
      <c r="R3" s="59"/>
      <c r="S3" s="66" t="s">
        <v>60</v>
      </c>
      <c r="T3" s="66"/>
      <c r="U3" s="66"/>
      <c r="V3" s="66"/>
      <c r="W3" s="66"/>
    </row>
    <row r="4" spans="1:25" ht="12" customHeight="1" x14ac:dyDescent="0.2">
      <c r="A4" s="16"/>
      <c r="B4" s="42" t="s">
        <v>53</v>
      </c>
      <c r="C4" s="52" t="s">
        <v>2</v>
      </c>
      <c r="D4" s="53"/>
      <c r="E4" s="22"/>
      <c r="F4" s="54" t="s">
        <v>3</v>
      </c>
      <c r="G4" s="55"/>
      <c r="H4" s="1"/>
      <c r="I4" s="56" t="s">
        <v>4</v>
      </c>
      <c r="J4" s="54"/>
      <c r="L4" s="43" t="s">
        <v>56</v>
      </c>
      <c r="M4" s="43"/>
      <c r="N4" s="70" t="s">
        <v>54</v>
      </c>
      <c r="O4" s="70"/>
      <c r="P4" s="70" t="s">
        <v>55</v>
      </c>
      <c r="Q4" s="70"/>
      <c r="R4" s="59"/>
      <c r="S4" s="68" t="s">
        <v>50</v>
      </c>
      <c r="T4" s="68"/>
      <c r="U4" s="50"/>
      <c r="V4" s="69" t="s">
        <v>51</v>
      </c>
      <c r="W4" s="69"/>
    </row>
    <row r="5" spans="1:25" ht="12" customHeight="1" x14ac:dyDescent="0.2">
      <c r="A5" s="13"/>
      <c r="B5" s="14"/>
      <c r="C5" s="15" t="s">
        <v>6</v>
      </c>
      <c r="D5" s="15" t="s">
        <v>7</v>
      </c>
      <c r="E5" s="14"/>
      <c r="F5" s="14" t="s">
        <v>6</v>
      </c>
      <c r="G5" s="15" t="s">
        <v>7</v>
      </c>
      <c r="H5" s="14"/>
      <c r="I5" s="14" t="s">
        <v>6</v>
      </c>
      <c r="J5" s="15" t="s">
        <v>7</v>
      </c>
      <c r="K5" s="51"/>
      <c r="L5" s="44" t="s">
        <v>57</v>
      </c>
      <c r="M5" s="44"/>
      <c r="N5" s="71" t="s">
        <v>58</v>
      </c>
      <c r="O5" s="71"/>
      <c r="P5" s="71" t="s">
        <v>58</v>
      </c>
      <c r="Q5" s="71"/>
      <c r="R5" s="60"/>
      <c r="S5" s="65" t="s">
        <v>6</v>
      </c>
      <c r="T5" s="65" t="s">
        <v>7</v>
      </c>
      <c r="U5" s="65"/>
      <c r="V5" s="65" t="s">
        <v>6</v>
      </c>
      <c r="W5" s="65" t="s">
        <v>7</v>
      </c>
    </row>
    <row r="6" spans="1:25" ht="12" customHeight="1" x14ac:dyDescent="0.2">
      <c r="A6" s="16" t="s">
        <v>8</v>
      </c>
      <c r="B6" s="30">
        <f>SUM(C6,F6,I6)</f>
        <v>220</v>
      </c>
      <c r="C6" s="31">
        <v>165</v>
      </c>
      <c r="D6" s="32">
        <f>SUM(C6/B6)*100</f>
        <v>75</v>
      </c>
      <c r="E6" s="33"/>
      <c r="F6" s="31">
        <v>37</v>
      </c>
      <c r="G6" s="33">
        <f>F6/B6*100</f>
        <v>16.818181818181817</v>
      </c>
      <c r="H6" s="33"/>
      <c r="I6" s="34">
        <v>18</v>
      </c>
      <c r="J6" s="33">
        <f>I6/B6*100</f>
        <v>8.1818181818181817</v>
      </c>
      <c r="L6" s="45">
        <v>21000</v>
      </c>
      <c r="M6" s="45"/>
      <c r="N6" s="45">
        <v>95.6</v>
      </c>
      <c r="O6" s="45"/>
      <c r="P6" s="45">
        <v>50.2</v>
      </c>
      <c r="S6" s="47">
        <v>180</v>
      </c>
      <c r="T6" s="48">
        <f t="shared" ref="T6:T25" si="0">S6/$B6*100</f>
        <v>81.818181818181827</v>
      </c>
      <c r="U6" s="47"/>
      <c r="V6" s="47">
        <v>40</v>
      </c>
      <c r="W6" s="48">
        <f t="shared" ref="W6" si="1">V6/$B6*100</f>
        <v>18.181818181818183</v>
      </c>
      <c r="Y6" s="61"/>
    </row>
    <row r="7" spans="1:25" ht="12" customHeight="1" x14ac:dyDescent="0.2">
      <c r="A7" s="16" t="s">
        <v>9</v>
      </c>
      <c r="B7" s="30">
        <f t="shared" ref="B7:B21" si="2">SUM(C7,F7,I7)</f>
        <v>454</v>
      </c>
      <c r="C7" s="31">
        <v>369</v>
      </c>
      <c r="D7" s="32">
        <f t="shared" ref="D7:D25" si="3">SUM(C7/B7)*100</f>
        <v>81.277533039647579</v>
      </c>
      <c r="E7" s="33"/>
      <c r="F7" s="31">
        <v>54</v>
      </c>
      <c r="G7" s="33">
        <f t="shared" ref="G7:G25" si="4">F7/B7*100</f>
        <v>11.894273127753303</v>
      </c>
      <c r="H7" s="33"/>
      <c r="I7" s="34">
        <v>31</v>
      </c>
      <c r="J7" s="33">
        <f t="shared" ref="J7:J25" si="5">I7/B7*100</f>
        <v>6.8281938325991192</v>
      </c>
      <c r="L7" s="45">
        <v>47000</v>
      </c>
      <c r="M7" s="45"/>
      <c r="N7" s="45">
        <v>103.5</v>
      </c>
      <c r="O7" s="45"/>
      <c r="P7" s="45">
        <v>51.5</v>
      </c>
      <c r="S7" s="47">
        <v>372</v>
      </c>
      <c r="T7" s="48">
        <f t="shared" si="0"/>
        <v>81.93832599118943</v>
      </c>
      <c r="U7" s="47"/>
      <c r="V7" s="47">
        <v>82</v>
      </c>
      <c r="W7" s="48">
        <v>18.06167400881057</v>
      </c>
      <c r="Y7" s="61"/>
    </row>
    <row r="8" spans="1:25" ht="12" customHeight="1" x14ac:dyDescent="0.2">
      <c r="A8" s="16" t="s">
        <v>10</v>
      </c>
      <c r="B8" s="30">
        <f t="shared" si="2"/>
        <v>1161</v>
      </c>
      <c r="C8" s="31">
        <v>929</v>
      </c>
      <c r="D8" s="32">
        <f t="shared" si="3"/>
        <v>80.017226528854437</v>
      </c>
      <c r="E8" s="33"/>
      <c r="F8" s="31">
        <v>193</v>
      </c>
      <c r="G8" s="33">
        <f t="shared" si="4"/>
        <v>16.623600344530576</v>
      </c>
      <c r="H8" s="33"/>
      <c r="I8" s="34">
        <v>39</v>
      </c>
      <c r="J8" s="33">
        <f t="shared" si="5"/>
        <v>3.3591731266149871</v>
      </c>
      <c r="L8" s="45">
        <v>123600</v>
      </c>
      <c r="M8" s="45"/>
      <c r="N8" s="45">
        <v>106.5</v>
      </c>
      <c r="O8" s="45"/>
      <c r="P8" s="45">
        <v>48.2</v>
      </c>
      <c r="S8" s="47">
        <v>1060</v>
      </c>
      <c r="T8" s="48">
        <f t="shared" si="0"/>
        <v>91.300602928509917</v>
      </c>
      <c r="U8" s="47"/>
      <c r="V8" s="47">
        <v>101</v>
      </c>
      <c r="W8" s="48">
        <v>8.699397071490095</v>
      </c>
      <c r="Y8" s="61"/>
    </row>
    <row r="9" spans="1:25" ht="12" customHeight="1" x14ac:dyDescent="0.2">
      <c r="A9" s="16" t="s">
        <v>11</v>
      </c>
      <c r="B9" s="30">
        <f t="shared" si="2"/>
        <v>240</v>
      </c>
      <c r="C9" s="31">
        <v>185</v>
      </c>
      <c r="D9" s="32">
        <f t="shared" si="3"/>
        <v>77.083333333333343</v>
      </c>
      <c r="E9" s="33"/>
      <c r="F9" s="31">
        <v>41</v>
      </c>
      <c r="G9" s="33">
        <f t="shared" si="4"/>
        <v>17.083333333333332</v>
      </c>
      <c r="H9" s="33"/>
      <c r="I9" s="34">
        <v>14</v>
      </c>
      <c r="J9" s="33">
        <f t="shared" si="5"/>
        <v>5.833333333333333</v>
      </c>
      <c r="L9" s="45">
        <v>23800</v>
      </c>
      <c r="M9" s="45"/>
      <c r="N9" s="45">
        <v>99.2</v>
      </c>
      <c r="O9" s="45"/>
      <c r="P9" s="45">
        <v>49.7</v>
      </c>
      <c r="S9" s="47">
        <v>194</v>
      </c>
      <c r="T9" s="48">
        <f t="shared" si="0"/>
        <v>80.833333333333329</v>
      </c>
      <c r="U9" s="47"/>
      <c r="V9" s="47">
        <v>46</v>
      </c>
      <c r="W9" s="48">
        <v>19.166666666666668</v>
      </c>
      <c r="Y9" s="61"/>
    </row>
    <row r="10" spans="1:25" ht="12" customHeight="1" x14ac:dyDescent="0.2">
      <c r="A10" s="16" t="s">
        <v>12</v>
      </c>
      <c r="B10" s="30">
        <f t="shared" si="2"/>
        <v>236</v>
      </c>
      <c r="C10" s="31">
        <v>194</v>
      </c>
      <c r="D10" s="32">
        <f t="shared" si="3"/>
        <v>82.203389830508485</v>
      </c>
      <c r="E10" s="33"/>
      <c r="F10" s="31">
        <v>29</v>
      </c>
      <c r="G10" s="33">
        <f t="shared" si="4"/>
        <v>12.288135593220339</v>
      </c>
      <c r="H10" s="33"/>
      <c r="I10" s="34">
        <v>13</v>
      </c>
      <c r="J10" s="33">
        <f t="shared" si="5"/>
        <v>5.508474576271186</v>
      </c>
      <c r="L10" s="45">
        <v>25600</v>
      </c>
      <c r="M10" s="45"/>
      <c r="N10" s="45">
        <v>108.5</v>
      </c>
      <c r="O10" s="45"/>
      <c r="P10" s="45">
        <v>51</v>
      </c>
      <c r="S10" s="47">
        <v>187</v>
      </c>
      <c r="T10" s="48">
        <f t="shared" si="0"/>
        <v>79.237288135593218</v>
      </c>
      <c r="U10" s="47"/>
      <c r="V10" s="47">
        <v>49</v>
      </c>
      <c r="W10" s="48">
        <v>20.762711864406779</v>
      </c>
      <c r="Y10" s="61"/>
    </row>
    <row r="11" spans="1:25" ht="17.25" customHeight="1" x14ac:dyDescent="0.2">
      <c r="A11" s="16" t="s">
        <v>13</v>
      </c>
      <c r="B11" s="30">
        <f t="shared" si="2"/>
        <v>734</v>
      </c>
      <c r="C11" s="31">
        <v>554</v>
      </c>
      <c r="D11" s="32">
        <f t="shared" si="3"/>
        <v>75.47683923705722</v>
      </c>
      <c r="E11" s="33"/>
      <c r="F11" s="31">
        <v>154</v>
      </c>
      <c r="G11" s="33">
        <f t="shared" si="4"/>
        <v>20.980926430517709</v>
      </c>
      <c r="H11" s="33"/>
      <c r="I11" s="34">
        <v>26</v>
      </c>
      <c r="J11" s="33">
        <f t="shared" si="5"/>
        <v>3.5422343324250685</v>
      </c>
      <c r="L11" s="45">
        <v>76300</v>
      </c>
      <c r="M11" s="45"/>
      <c r="N11" s="45">
        <v>103.9</v>
      </c>
      <c r="O11" s="45"/>
      <c r="P11" s="45">
        <v>47.4</v>
      </c>
      <c r="S11" s="47">
        <v>654</v>
      </c>
      <c r="T11" s="48">
        <f t="shared" si="0"/>
        <v>89.10081743869209</v>
      </c>
      <c r="U11" s="47"/>
      <c r="V11" s="47">
        <v>80</v>
      </c>
      <c r="W11" s="48">
        <v>10.899182561307901</v>
      </c>
      <c r="Y11" s="61"/>
    </row>
    <row r="12" spans="1:25" ht="12" customHeight="1" x14ac:dyDescent="0.2">
      <c r="A12" s="16" t="s">
        <v>14</v>
      </c>
      <c r="B12" s="30">
        <f t="shared" si="2"/>
        <v>2379</v>
      </c>
      <c r="C12" s="31">
        <v>2023</v>
      </c>
      <c r="D12" s="32">
        <f t="shared" si="3"/>
        <v>85.035729298024378</v>
      </c>
      <c r="E12" s="33"/>
      <c r="F12" s="31">
        <v>296</v>
      </c>
      <c r="G12" s="33">
        <f t="shared" si="4"/>
        <v>12.442202606137034</v>
      </c>
      <c r="H12" s="33"/>
      <c r="I12" s="34">
        <v>60</v>
      </c>
      <c r="J12" s="33">
        <f t="shared" si="5"/>
        <v>2.5220680958385877</v>
      </c>
      <c r="L12" s="45">
        <v>270700</v>
      </c>
      <c r="M12" s="45"/>
      <c r="N12" s="45">
        <v>113.8</v>
      </c>
      <c r="O12" s="45"/>
      <c r="P12" s="45">
        <v>48</v>
      </c>
      <c r="S12" s="47">
        <v>2223</v>
      </c>
      <c r="T12" s="48">
        <f t="shared" si="0"/>
        <v>93.442622950819683</v>
      </c>
      <c r="U12" s="47"/>
      <c r="V12" s="47">
        <v>156</v>
      </c>
      <c r="W12" s="48">
        <v>6.557377049180328</v>
      </c>
      <c r="Y12" s="61"/>
    </row>
    <row r="13" spans="1:25" ht="12" customHeight="1" x14ac:dyDescent="0.2">
      <c r="A13" s="16" t="s">
        <v>15</v>
      </c>
      <c r="B13" s="30">
        <f t="shared" si="2"/>
        <v>163</v>
      </c>
      <c r="C13" s="31">
        <v>130</v>
      </c>
      <c r="D13" s="32">
        <f t="shared" si="3"/>
        <v>79.754601226993856</v>
      </c>
      <c r="E13" s="33"/>
      <c r="F13" s="31">
        <v>22</v>
      </c>
      <c r="G13" s="33">
        <f t="shared" si="4"/>
        <v>13.496932515337424</v>
      </c>
      <c r="H13" s="33"/>
      <c r="I13" s="34">
        <v>11</v>
      </c>
      <c r="J13" s="33">
        <f t="shared" si="5"/>
        <v>6.7484662576687118</v>
      </c>
      <c r="L13" s="45">
        <v>15500</v>
      </c>
      <c r="M13" s="45"/>
      <c r="N13" s="45">
        <v>95</v>
      </c>
      <c r="O13" s="45"/>
      <c r="P13" s="45">
        <v>54.2</v>
      </c>
      <c r="S13" s="47">
        <v>129</v>
      </c>
      <c r="T13" s="48">
        <f t="shared" si="0"/>
        <v>79.141104294478524</v>
      </c>
      <c r="U13" s="47"/>
      <c r="V13" s="47">
        <v>34</v>
      </c>
      <c r="W13" s="48">
        <v>20.858895705521473</v>
      </c>
      <c r="Y13" s="61"/>
    </row>
    <row r="14" spans="1:25" ht="12" customHeight="1" x14ac:dyDescent="0.2">
      <c r="A14" s="16" t="s">
        <v>16</v>
      </c>
      <c r="B14" s="30">
        <f t="shared" si="2"/>
        <v>114</v>
      </c>
      <c r="C14" s="31">
        <v>87</v>
      </c>
      <c r="D14" s="32">
        <f t="shared" si="3"/>
        <v>76.31578947368422</v>
      </c>
      <c r="E14" s="33"/>
      <c r="F14" s="31">
        <v>21</v>
      </c>
      <c r="G14" s="33">
        <f t="shared" si="4"/>
        <v>18.421052631578945</v>
      </c>
      <c r="H14" s="33"/>
      <c r="I14" s="34">
        <v>6</v>
      </c>
      <c r="J14" s="33">
        <f t="shared" si="5"/>
        <v>5.2631578947368416</v>
      </c>
      <c r="L14" s="45">
        <v>9800</v>
      </c>
      <c r="M14" s="45"/>
      <c r="N14" s="45">
        <v>86.2</v>
      </c>
      <c r="O14" s="45"/>
      <c r="P14" s="45">
        <v>44.5</v>
      </c>
      <c r="S14" s="47">
        <v>79</v>
      </c>
      <c r="T14" s="48">
        <f t="shared" si="0"/>
        <v>69.298245614035096</v>
      </c>
      <c r="U14" s="47"/>
      <c r="V14" s="47">
        <v>35</v>
      </c>
      <c r="W14" s="48">
        <v>30.701754385964914</v>
      </c>
      <c r="Y14" s="61"/>
    </row>
    <row r="15" spans="1:25" ht="12" customHeight="1" x14ac:dyDescent="0.2">
      <c r="A15" s="16" t="s">
        <v>17</v>
      </c>
      <c r="B15" s="30">
        <f t="shared" si="2"/>
        <v>866</v>
      </c>
      <c r="C15" s="31">
        <v>756</v>
      </c>
      <c r="D15" s="32">
        <f t="shared" si="3"/>
        <v>87.297921478060047</v>
      </c>
      <c r="E15" s="33"/>
      <c r="F15" s="31">
        <v>86</v>
      </c>
      <c r="G15" s="33">
        <f t="shared" si="4"/>
        <v>9.9307159353348737</v>
      </c>
      <c r="H15" s="33"/>
      <c r="I15" s="34">
        <v>24</v>
      </c>
      <c r="J15" s="33">
        <f t="shared" si="5"/>
        <v>2.7713625866050808</v>
      </c>
      <c r="L15" s="45">
        <v>105000</v>
      </c>
      <c r="M15" s="45"/>
      <c r="N15" s="45">
        <v>121.3</v>
      </c>
      <c r="O15" s="45"/>
      <c r="P15" s="45">
        <v>50.2</v>
      </c>
      <c r="S15" s="47">
        <v>762</v>
      </c>
      <c r="T15" s="48">
        <f t="shared" si="0"/>
        <v>87.990762124711324</v>
      </c>
      <c r="U15" s="47"/>
      <c r="V15" s="47">
        <v>104</v>
      </c>
      <c r="W15" s="48">
        <v>12.009237875288683</v>
      </c>
      <c r="Y15" s="61"/>
    </row>
    <row r="16" spans="1:25" ht="17.25" customHeight="1" x14ac:dyDescent="0.2">
      <c r="A16" s="16" t="s">
        <v>18</v>
      </c>
      <c r="B16" s="30">
        <f t="shared" si="2"/>
        <v>165</v>
      </c>
      <c r="C16" s="31">
        <v>136</v>
      </c>
      <c r="D16" s="32">
        <f t="shared" si="3"/>
        <v>82.424242424242422</v>
      </c>
      <c r="E16" s="33"/>
      <c r="F16" s="31">
        <v>19</v>
      </c>
      <c r="G16" s="33">
        <f t="shared" si="4"/>
        <v>11.515151515151516</v>
      </c>
      <c r="H16" s="33"/>
      <c r="I16" s="34">
        <v>10</v>
      </c>
      <c r="J16" s="33">
        <f t="shared" si="5"/>
        <v>6.0606060606060606</v>
      </c>
      <c r="L16" s="45">
        <v>17900</v>
      </c>
      <c r="M16" s="45"/>
      <c r="N16" s="45">
        <v>108.5</v>
      </c>
      <c r="O16" s="45"/>
      <c r="P16" s="45">
        <v>50.8</v>
      </c>
      <c r="S16" s="47">
        <v>131</v>
      </c>
      <c r="T16" s="48">
        <f t="shared" si="0"/>
        <v>79.393939393939391</v>
      </c>
      <c r="U16" s="47"/>
      <c r="V16" s="47">
        <v>34</v>
      </c>
      <c r="W16" s="48">
        <v>20.606060606060606</v>
      </c>
      <c r="Y16" s="61"/>
    </row>
    <row r="17" spans="1:25" ht="12" customHeight="1" x14ac:dyDescent="0.2">
      <c r="A17" s="16" t="s">
        <v>19</v>
      </c>
      <c r="B17" s="30">
        <f t="shared" si="2"/>
        <v>817</v>
      </c>
      <c r="C17" s="31">
        <v>664</v>
      </c>
      <c r="D17" s="32">
        <f t="shared" si="3"/>
        <v>81.272949816401479</v>
      </c>
      <c r="E17" s="33"/>
      <c r="F17" s="31">
        <v>127</v>
      </c>
      <c r="G17" s="33">
        <f t="shared" si="4"/>
        <v>15.544675642594861</v>
      </c>
      <c r="H17" s="33"/>
      <c r="I17" s="34">
        <v>26</v>
      </c>
      <c r="J17" s="33">
        <f t="shared" si="5"/>
        <v>3.1823745410036719</v>
      </c>
      <c r="L17" s="45">
        <v>89700</v>
      </c>
      <c r="M17" s="45"/>
      <c r="N17" s="45">
        <v>109.8</v>
      </c>
      <c r="O17" s="45"/>
      <c r="P17" s="45">
        <v>51.3</v>
      </c>
      <c r="S17" s="47">
        <v>718</v>
      </c>
      <c r="T17" s="48">
        <f t="shared" si="0"/>
        <v>87.882496940024481</v>
      </c>
      <c r="U17" s="47"/>
      <c r="V17" s="47">
        <v>99</v>
      </c>
      <c r="W17" s="48">
        <v>12.117503059975521</v>
      </c>
      <c r="Y17" s="61"/>
    </row>
    <row r="18" spans="1:25" ht="12" customHeight="1" x14ac:dyDescent="0.2">
      <c r="A18" s="16" t="s">
        <v>20</v>
      </c>
      <c r="B18" s="30">
        <f t="shared" si="2"/>
        <v>61</v>
      </c>
      <c r="C18" s="31">
        <v>42</v>
      </c>
      <c r="D18" s="32">
        <f t="shared" si="3"/>
        <v>68.852459016393439</v>
      </c>
      <c r="E18" s="33"/>
      <c r="F18" s="31">
        <v>13</v>
      </c>
      <c r="G18" s="33">
        <f t="shared" si="4"/>
        <v>21.311475409836063</v>
      </c>
      <c r="H18" s="33"/>
      <c r="I18" s="34">
        <v>6</v>
      </c>
      <c r="J18" s="33">
        <f t="shared" si="5"/>
        <v>9.8360655737704921</v>
      </c>
      <c r="L18" s="45">
        <v>5800</v>
      </c>
      <c r="M18" s="45"/>
      <c r="N18" s="45">
        <v>95.3</v>
      </c>
      <c r="O18" s="45"/>
      <c r="P18" s="45">
        <v>51</v>
      </c>
      <c r="S18" s="47">
        <v>40</v>
      </c>
      <c r="T18" s="48">
        <f t="shared" si="0"/>
        <v>65.573770491803273</v>
      </c>
      <c r="U18" s="47"/>
      <c r="V18" s="47">
        <v>21</v>
      </c>
      <c r="W18" s="48">
        <v>34.42622950819672</v>
      </c>
      <c r="Y18" s="61"/>
    </row>
    <row r="19" spans="1:25" ht="12" customHeight="1" x14ac:dyDescent="0.2">
      <c r="A19" s="16" t="s">
        <v>21</v>
      </c>
      <c r="B19" s="30">
        <f t="shared" si="2"/>
        <v>486</v>
      </c>
      <c r="C19" s="31">
        <v>397</v>
      </c>
      <c r="D19" s="32">
        <f t="shared" si="3"/>
        <v>81.687242798353907</v>
      </c>
      <c r="E19" s="33"/>
      <c r="F19" s="31">
        <v>67</v>
      </c>
      <c r="G19" s="33">
        <f t="shared" si="4"/>
        <v>13.786008230452676</v>
      </c>
      <c r="H19" s="33"/>
      <c r="I19" s="34">
        <v>22</v>
      </c>
      <c r="J19" s="33">
        <f t="shared" si="5"/>
        <v>4.5267489711934159</v>
      </c>
      <c r="L19" s="45">
        <v>48900</v>
      </c>
      <c r="M19" s="45"/>
      <c r="N19" s="45">
        <v>100.7</v>
      </c>
      <c r="O19" s="45"/>
      <c r="P19" s="45">
        <v>50.3</v>
      </c>
      <c r="S19" s="47">
        <v>382</v>
      </c>
      <c r="T19" s="48">
        <f t="shared" si="0"/>
        <v>78.600823045267489</v>
      </c>
      <c r="U19" s="47"/>
      <c r="V19" s="47">
        <v>104</v>
      </c>
      <c r="W19" s="48">
        <v>21.399176954732511</v>
      </c>
      <c r="Y19" s="61"/>
    </row>
    <row r="20" spans="1:25" ht="12" customHeight="1" x14ac:dyDescent="0.2">
      <c r="A20" s="16" t="s">
        <v>22</v>
      </c>
      <c r="B20" s="30">
        <f t="shared" si="2"/>
        <v>200</v>
      </c>
      <c r="C20" s="31">
        <v>162</v>
      </c>
      <c r="D20" s="32">
        <f t="shared" si="3"/>
        <v>81</v>
      </c>
      <c r="E20" s="33"/>
      <c r="F20" s="31">
        <v>25</v>
      </c>
      <c r="G20" s="33">
        <f t="shared" si="4"/>
        <v>12.5</v>
      </c>
      <c r="H20" s="33"/>
      <c r="I20" s="34">
        <v>13</v>
      </c>
      <c r="J20" s="33">
        <f t="shared" si="5"/>
        <v>6.5</v>
      </c>
      <c r="L20" s="45">
        <v>21900</v>
      </c>
      <c r="M20" s="45"/>
      <c r="N20" s="45">
        <v>109.5</v>
      </c>
      <c r="O20" s="45"/>
      <c r="P20" s="45">
        <v>48.5</v>
      </c>
      <c r="S20" s="47">
        <v>153</v>
      </c>
      <c r="T20" s="48">
        <f t="shared" si="0"/>
        <v>76.5</v>
      </c>
      <c r="U20" s="47"/>
      <c r="V20" s="47">
        <v>47</v>
      </c>
      <c r="W20" s="48">
        <v>23.5</v>
      </c>
      <c r="Y20" s="61"/>
    </row>
    <row r="21" spans="1:25" ht="17.25" customHeight="1" x14ac:dyDescent="0.2">
      <c r="A21" s="16" t="s">
        <v>23</v>
      </c>
      <c r="B21" s="30">
        <f t="shared" si="2"/>
        <v>6233</v>
      </c>
      <c r="C21" s="31">
        <v>3418</v>
      </c>
      <c r="D21" s="32">
        <f t="shared" si="3"/>
        <v>54.83715706722284</v>
      </c>
      <c r="E21" s="35"/>
      <c r="F21" s="31">
        <v>2706</v>
      </c>
      <c r="G21" s="33">
        <f t="shared" si="4"/>
        <v>43.414086314776192</v>
      </c>
      <c r="H21" s="33"/>
      <c r="I21" s="34">
        <v>109</v>
      </c>
      <c r="J21" s="33">
        <f t="shared" si="5"/>
        <v>1.7487566180009624</v>
      </c>
      <c r="L21" s="45">
        <v>531700</v>
      </c>
      <c r="M21" s="45"/>
      <c r="N21" s="45">
        <v>85.3</v>
      </c>
      <c r="O21" s="45"/>
      <c r="P21" s="45">
        <v>45.9</v>
      </c>
      <c r="S21" s="47">
        <v>6101</v>
      </c>
      <c r="T21" s="48">
        <f t="shared" si="0"/>
        <v>97.882239691962141</v>
      </c>
      <c r="U21" s="47"/>
      <c r="V21" s="47">
        <v>132</v>
      </c>
      <c r="W21" s="48">
        <v>2.1177603080378629</v>
      </c>
      <c r="Y21" s="61"/>
    </row>
    <row r="22" spans="1:25" ht="17.25" customHeight="1" x14ac:dyDescent="0.2">
      <c r="A22" s="16" t="s">
        <v>24</v>
      </c>
      <c r="B22" s="31">
        <f>SUM(B23:B24)</f>
        <v>8296</v>
      </c>
      <c r="C22" s="31">
        <f>SUM(C23:C24)</f>
        <v>6793</v>
      </c>
      <c r="D22" s="32">
        <f t="shared" si="3"/>
        <v>81.882835101253619</v>
      </c>
      <c r="E22" s="33"/>
      <c r="F22" s="31">
        <f>SUM(F23:F24)</f>
        <v>1184</v>
      </c>
      <c r="G22" s="33">
        <f t="shared" si="4"/>
        <v>14.271938283510124</v>
      </c>
      <c r="H22" s="33"/>
      <c r="I22" s="34">
        <f>SUM(I23:I24)</f>
        <v>319</v>
      </c>
      <c r="J22" s="33">
        <f t="shared" si="5"/>
        <v>3.8452266152362586</v>
      </c>
      <c r="L22" s="31">
        <f>SUM(L23:L24)</f>
        <v>902500</v>
      </c>
      <c r="M22" s="45"/>
      <c r="N22" s="45">
        <v>108.78736740597878</v>
      </c>
      <c r="O22" s="45"/>
      <c r="P22" s="45">
        <v>49.1798812053839</v>
      </c>
      <c r="S22" s="31">
        <f>SUM(S23:S24)</f>
        <v>7264</v>
      </c>
      <c r="T22" s="48">
        <f t="shared" si="0"/>
        <v>87.560270009643205</v>
      </c>
      <c r="U22" s="47"/>
      <c r="V22" s="31">
        <f>SUM(V23:V24)</f>
        <v>1032</v>
      </c>
      <c r="W22" s="48">
        <v>12.439729990356799</v>
      </c>
      <c r="Y22" s="61"/>
    </row>
    <row r="23" spans="1:25" ht="12" customHeight="1" x14ac:dyDescent="0.2">
      <c r="A23" s="23" t="s">
        <v>25</v>
      </c>
      <c r="B23" s="31">
        <f>SUM(B7:B8,B10:B12,B15:B17,B19)</f>
        <v>7298</v>
      </c>
      <c r="C23" s="31">
        <f>SUM(C7:C8,C10:C12,C15:C17,C19)</f>
        <v>6022</v>
      </c>
      <c r="D23" s="32">
        <f t="shared" si="3"/>
        <v>82.515757741847082</v>
      </c>
      <c r="E23" s="33"/>
      <c r="F23" s="31">
        <f>SUM(F7:F8,F10:F12,F15:F17,F19)</f>
        <v>1025</v>
      </c>
      <c r="G23" s="33">
        <f t="shared" si="4"/>
        <v>14.04494382022472</v>
      </c>
      <c r="H23" s="33"/>
      <c r="I23" s="34">
        <f>SUM(I7:I8,I10:I12,I15:I17,I19)</f>
        <v>251</v>
      </c>
      <c r="J23" s="33">
        <f t="shared" si="5"/>
        <v>3.4392984379281994</v>
      </c>
      <c r="L23" s="31">
        <f>SUM(L7:L8,L10:L12,L15:L17,L19)</f>
        <v>804700</v>
      </c>
      <c r="M23" s="45"/>
      <c r="N23" s="45">
        <v>110.26308577692518</v>
      </c>
      <c r="O23" s="45"/>
      <c r="P23" s="45">
        <v>49.129983515477136</v>
      </c>
      <c r="S23" s="31">
        <f>SUM(S7:S8,S10:S12,S15:S17,S19)</f>
        <v>6489</v>
      </c>
      <c r="T23" s="48">
        <f t="shared" si="0"/>
        <v>88.914771170183613</v>
      </c>
      <c r="U23" s="47"/>
      <c r="V23" s="31">
        <f>SUM(V7:V8,V10:V12,V15:V17,V19)</f>
        <v>809</v>
      </c>
      <c r="W23" s="48">
        <v>11.085228829816387</v>
      </c>
      <c r="Y23" s="61"/>
    </row>
    <row r="24" spans="1:25" ht="12" customHeight="1" x14ac:dyDescent="0.2">
      <c r="A24" s="16" t="s">
        <v>26</v>
      </c>
      <c r="B24" s="31">
        <f>SUM(B6,B9,B13:B14,B18,B20)</f>
        <v>998</v>
      </c>
      <c r="C24" s="31">
        <f>SUM(C6,C9,C13:C14,C18,C20)</f>
        <v>771</v>
      </c>
      <c r="D24" s="32">
        <f t="shared" si="3"/>
        <v>77.254509018036075</v>
      </c>
      <c r="E24" s="33"/>
      <c r="F24" s="31">
        <f>SUM(F6,F9,F13:F14,F18,F20)</f>
        <v>159</v>
      </c>
      <c r="G24" s="33">
        <f t="shared" si="4"/>
        <v>15.931863727454909</v>
      </c>
      <c r="H24" s="33"/>
      <c r="I24" s="34">
        <f>SUM(I6,I9,I13:I14,I18,I20)</f>
        <v>68</v>
      </c>
      <c r="J24" s="33">
        <f t="shared" si="5"/>
        <v>6.8136272545090177</v>
      </c>
      <c r="L24" s="31">
        <f>SUM(L6,L9,L13:L14,L18,L20)</f>
        <v>97800</v>
      </c>
      <c r="M24" s="45"/>
      <c r="N24" s="45">
        <v>97.99599198396794</v>
      </c>
      <c r="O24" s="45"/>
      <c r="P24" s="45">
        <v>49.594320486815413</v>
      </c>
      <c r="S24" s="31">
        <f>SUM(S6,S9,S13:S14,S18,S20)</f>
        <v>775</v>
      </c>
      <c r="T24" s="48">
        <f t="shared" si="0"/>
        <v>77.655310621242492</v>
      </c>
      <c r="U24" s="47"/>
      <c r="V24" s="31">
        <f>SUM(V6,V9,V13:V14,V18,V20)</f>
        <v>223</v>
      </c>
      <c r="W24" s="48">
        <v>22.344689378757515</v>
      </c>
      <c r="Y24" s="61"/>
    </row>
    <row r="25" spans="1:25" ht="17.25" customHeight="1" thickBot="1" x14ac:dyDescent="0.25">
      <c r="A25" s="24" t="s">
        <v>27</v>
      </c>
      <c r="B25" s="36">
        <f>SUM(B21:B22)</f>
        <v>14529</v>
      </c>
      <c r="C25" s="36">
        <f>SUM(C21:C22)</f>
        <v>10211</v>
      </c>
      <c r="D25" s="37">
        <f t="shared" si="3"/>
        <v>70.28012939637965</v>
      </c>
      <c r="E25" s="38"/>
      <c r="F25" s="36">
        <f>SUM(F21:F22)</f>
        <v>3890</v>
      </c>
      <c r="G25" s="38">
        <f t="shared" si="4"/>
        <v>26.774038130635279</v>
      </c>
      <c r="H25" s="38"/>
      <c r="I25" s="36">
        <f>SUM(I21:I22)</f>
        <v>428</v>
      </c>
      <c r="J25" s="38">
        <f t="shared" si="5"/>
        <v>2.9458324729850642</v>
      </c>
      <c r="K25" s="49"/>
      <c r="L25" s="36">
        <f>SUM(L21:L22)</f>
        <v>1434200</v>
      </c>
      <c r="M25" s="46"/>
      <c r="N25" s="46">
        <v>98.71291898960699</v>
      </c>
      <c r="O25" s="46"/>
      <c r="P25" s="46">
        <v>47.929686194566052</v>
      </c>
      <c r="Q25" s="49"/>
      <c r="R25" s="49"/>
      <c r="S25" s="36">
        <f>SUM(S21:S22)</f>
        <v>13365</v>
      </c>
      <c r="T25" s="63">
        <f t="shared" si="0"/>
        <v>91.988436919264913</v>
      </c>
      <c r="U25" s="64"/>
      <c r="V25" s="36">
        <f>SUM(V21:V22)</f>
        <v>1164</v>
      </c>
      <c r="W25" s="63">
        <v>8.0115630807350815</v>
      </c>
      <c r="Y25" s="61"/>
    </row>
    <row r="26" spans="1:25" ht="12" customHeight="1" x14ac:dyDescent="0.2">
      <c r="A26" s="28" t="s">
        <v>29</v>
      </c>
      <c r="Y26" s="61"/>
    </row>
    <row r="27" spans="1:25" ht="12" customHeight="1" x14ac:dyDescent="0.2">
      <c r="A27" s="28" t="s">
        <v>46</v>
      </c>
    </row>
    <row r="29" spans="1:25" x14ac:dyDescent="0.2">
      <c r="A29" s="3" t="s">
        <v>61</v>
      </c>
    </row>
    <row r="43" spans="1:1" x14ac:dyDescent="0.2">
      <c r="A43" s="3" t="s">
        <v>47</v>
      </c>
    </row>
    <row r="60" spans="1:1" x14ac:dyDescent="0.2">
      <c r="A60" s="3" t="s">
        <v>48</v>
      </c>
    </row>
  </sheetData>
  <mergeCells count="9">
    <mergeCell ref="N5:O5"/>
    <mergeCell ref="P4:Q4"/>
    <mergeCell ref="P5:Q5"/>
    <mergeCell ref="C3:J3"/>
    <mergeCell ref="S3:W3"/>
    <mergeCell ref="L3:Q3"/>
    <mergeCell ref="S4:T4"/>
    <mergeCell ref="V4:W4"/>
    <mergeCell ref="N4:O4"/>
  </mergeCells>
  <pageMargins left="0.35433070866141736" right="0.35433070866141736" top="0.39370078740157483" bottom="0.19685039370078741" header="0.51181102362204722" footer="0.51181102362204722"/>
  <pageSetup paperSize="9" orientation="landscape" r:id="rId1"/>
  <headerFooter alignWithMargins="0"/>
  <ignoredErrors>
    <ignoredError sqref="J6:J21 D6:D21 B22:B25 D22:D25 J22:J25 C22:C25 K22:V25 E22:I25 G6:G2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E418D-766A-4EF9-A529-48B1B4C784E7}">
  <dimension ref="A1:S26"/>
  <sheetViews>
    <sheetView showGridLines="0" workbookViewId="0"/>
  </sheetViews>
  <sheetFormatPr defaultColWidth="9.140625" defaultRowHeight="12.75" x14ac:dyDescent="0.2"/>
  <cols>
    <col min="1" max="1" width="12" style="2" customWidth="1"/>
    <col min="2" max="2" width="12.28515625" style="2" customWidth="1"/>
    <col min="3" max="4" width="7.7109375" style="2" customWidth="1"/>
    <col min="5" max="5" width="2.28515625" style="2" customWidth="1"/>
    <col min="6" max="6" width="6.140625" style="2" customWidth="1"/>
    <col min="7" max="7" width="7.7109375" style="2" customWidth="1"/>
    <col min="8" max="8" width="2.140625" style="2" customWidth="1"/>
    <col min="9" max="9" width="6.140625" style="2" customWidth="1"/>
    <col min="10" max="10" width="7.7109375" style="2" customWidth="1"/>
    <col min="11" max="16384" width="9.140625" style="2"/>
  </cols>
  <sheetData>
    <row r="1" spans="1:16" x14ac:dyDescent="0.2">
      <c r="A1" s="1" t="s">
        <v>28</v>
      </c>
    </row>
    <row r="2" spans="1:16" ht="28.15" customHeight="1" thickBot="1" x14ac:dyDescent="0.25">
      <c r="A2" s="3" t="s">
        <v>44</v>
      </c>
      <c r="B2" s="4"/>
      <c r="C2" s="4"/>
      <c r="D2" s="4"/>
      <c r="E2" s="4"/>
      <c r="F2" s="4"/>
      <c r="G2" s="4"/>
      <c r="H2" s="4"/>
      <c r="I2" s="4"/>
      <c r="J2" s="4"/>
    </row>
    <row r="3" spans="1:16" ht="12" customHeight="1" x14ac:dyDescent="0.2">
      <c r="A3" s="5" t="s">
        <v>0</v>
      </c>
      <c r="B3" s="6" t="s">
        <v>1</v>
      </c>
      <c r="C3" s="7" t="s">
        <v>2</v>
      </c>
      <c r="D3" s="8"/>
      <c r="E3" s="5"/>
      <c r="F3" s="9" t="s">
        <v>3</v>
      </c>
      <c r="G3" s="10"/>
      <c r="H3" s="11"/>
      <c r="I3" s="12" t="s">
        <v>4</v>
      </c>
      <c r="J3" s="9"/>
    </row>
    <row r="4" spans="1:16" ht="12" customHeight="1" x14ac:dyDescent="0.2">
      <c r="A4" s="13"/>
      <c r="B4" s="14" t="s">
        <v>5</v>
      </c>
      <c r="C4" s="15" t="s">
        <v>6</v>
      </c>
      <c r="D4" s="15" t="s">
        <v>7</v>
      </c>
      <c r="E4" s="14"/>
      <c r="F4" s="14" t="s">
        <v>6</v>
      </c>
      <c r="G4" s="15" t="s">
        <v>7</v>
      </c>
      <c r="H4" s="14"/>
      <c r="I4" s="14" t="s">
        <v>6</v>
      </c>
      <c r="J4" s="15" t="s">
        <v>7</v>
      </c>
    </row>
    <row r="5" spans="1:16" ht="12" customHeight="1" x14ac:dyDescent="0.2">
      <c r="A5" s="16" t="s">
        <v>8</v>
      </c>
      <c r="B5" s="30">
        <f>SUM(C5,F5,I5)</f>
        <v>227</v>
      </c>
      <c r="C5" s="31">
        <v>161</v>
      </c>
      <c r="D5" s="32">
        <f>SUM(C5/B5)*100</f>
        <v>70.925110132158579</v>
      </c>
      <c r="E5" s="33"/>
      <c r="F5" s="31">
        <v>41</v>
      </c>
      <c r="G5" s="33">
        <f>F5/B5*100</f>
        <v>18.06167400881057</v>
      </c>
      <c r="H5" s="33"/>
      <c r="I5" s="34">
        <v>25</v>
      </c>
      <c r="J5" s="33">
        <f>I5/B5*100</f>
        <v>11.013215859030836</v>
      </c>
      <c r="O5" s="29"/>
    </row>
    <row r="6" spans="1:16" ht="12" customHeight="1" x14ac:dyDescent="0.2">
      <c r="A6" s="16" t="s">
        <v>9</v>
      </c>
      <c r="B6" s="30">
        <f t="shared" ref="B6:B20" si="0">SUM(C6,F6,I6)</f>
        <v>452</v>
      </c>
      <c r="C6" s="31">
        <v>352</v>
      </c>
      <c r="D6" s="32">
        <f t="shared" ref="D6:D24" si="1">SUM(C6/B6)*100</f>
        <v>77.876106194690266</v>
      </c>
      <c r="E6" s="33"/>
      <c r="F6" s="31">
        <v>58</v>
      </c>
      <c r="G6" s="33">
        <f t="shared" ref="G6:G24" si="2">F6/B6*100</f>
        <v>12.831858407079647</v>
      </c>
      <c r="H6" s="33"/>
      <c r="I6" s="34">
        <v>42</v>
      </c>
      <c r="J6" s="33">
        <f t="shared" ref="J6:J24" si="3">I6/B6*100</f>
        <v>9.2920353982300892</v>
      </c>
    </row>
    <row r="7" spans="1:16" ht="12" customHeight="1" x14ac:dyDescent="0.2">
      <c r="A7" s="16" t="s">
        <v>10</v>
      </c>
      <c r="B7" s="30">
        <f t="shared" si="0"/>
        <v>1150</v>
      </c>
      <c r="C7" s="31">
        <v>898</v>
      </c>
      <c r="D7" s="32">
        <f t="shared" si="1"/>
        <v>78.086956521739125</v>
      </c>
      <c r="E7" s="33"/>
      <c r="F7" s="31">
        <v>200</v>
      </c>
      <c r="G7" s="33">
        <f t="shared" si="2"/>
        <v>17.391304347826086</v>
      </c>
      <c r="H7" s="33"/>
      <c r="I7" s="34">
        <v>52</v>
      </c>
      <c r="J7" s="33">
        <f t="shared" si="3"/>
        <v>4.5217391304347831</v>
      </c>
    </row>
    <row r="8" spans="1:16" ht="12" customHeight="1" x14ac:dyDescent="0.2">
      <c r="A8" s="16" t="s">
        <v>11</v>
      </c>
      <c r="B8" s="30">
        <f t="shared" si="0"/>
        <v>236</v>
      </c>
      <c r="C8" s="31">
        <v>180</v>
      </c>
      <c r="D8" s="32">
        <f t="shared" si="1"/>
        <v>76.271186440677965</v>
      </c>
      <c r="E8" s="33"/>
      <c r="F8" s="31">
        <v>42</v>
      </c>
      <c r="G8" s="33">
        <f t="shared" si="2"/>
        <v>17.796610169491526</v>
      </c>
      <c r="H8" s="33"/>
      <c r="I8" s="34">
        <v>14</v>
      </c>
      <c r="J8" s="33">
        <f t="shared" si="3"/>
        <v>5.9322033898305087</v>
      </c>
    </row>
    <row r="9" spans="1:16" ht="12" customHeight="1" x14ac:dyDescent="0.2">
      <c r="A9" s="16" t="s">
        <v>12</v>
      </c>
      <c r="B9" s="30">
        <f t="shared" si="0"/>
        <v>229</v>
      </c>
      <c r="C9" s="31">
        <v>185</v>
      </c>
      <c r="D9" s="32">
        <f t="shared" si="1"/>
        <v>80.786026200873366</v>
      </c>
      <c r="E9" s="33"/>
      <c r="F9" s="31">
        <v>29</v>
      </c>
      <c r="G9" s="33">
        <f t="shared" si="2"/>
        <v>12.663755458515283</v>
      </c>
      <c r="H9" s="33"/>
      <c r="I9" s="34">
        <v>15</v>
      </c>
      <c r="J9" s="33">
        <f t="shared" si="3"/>
        <v>6.5502183406113534</v>
      </c>
      <c r="O9" s="29"/>
      <c r="P9" s="29"/>
    </row>
    <row r="10" spans="1:16" ht="17.25" customHeight="1" x14ac:dyDescent="0.2">
      <c r="A10" s="16" t="s">
        <v>13</v>
      </c>
      <c r="B10" s="30">
        <f t="shared" si="0"/>
        <v>726</v>
      </c>
      <c r="C10" s="31">
        <v>531</v>
      </c>
      <c r="D10" s="32">
        <f t="shared" si="1"/>
        <v>73.140495867768593</v>
      </c>
      <c r="E10" s="33"/>
      <c r="F10" s="31">
        <v>147</v>
      </c>
      <c r="G10" s="33">
        <f t="shared" si="2"/>
        <v>20.24793388429752</v>
      </c>
      <c r="H10" s="33"/>
      <c r="I10" s="34">
        <v>48</v>
      </c>
      <c r="J10" s="33">
        <f t="shared" si="3"/>
        <v>6.6115702479338845</v>
      </c>
    </row>
    <row r="11" spans="1:16" ht="12" customHeight="1" x14ac:dyDescent="0.2">
      <c r="A11" s="16" t="s">
        <v>14</v>
      </c>
      <c r="B11" s="30">
        <f t="shared" si="0"/>
        <v>2312</v>
      </c>
      <c r="C11" s="31">
        <v>1869</v>
      </c>
      <c r="D11" s="32">
        <f t="shared" si="1"/>
        <v>80.839100346020771</v>
      </c>
      <c r="E11" s="33"/>
      <c r="F11" s="31">
        <v>297</v>
      </c>
      <c r="G11" s="33">
        <f t="shared" si="2"/>
        <v>12.846020761245674</v>
      </c>
      <c r="H11" s="33"/>
      <c r="I11" s="34">
        <v>146</v>
      </c>
      <c r="J11" s="33">
        <f t="shared" si="3"/>
        <v>6.3148788927335637</v>
      </c>
    </row>
    <row r="12" spans="1:16" ht="12" customHeight="1" x14ac:dyDescent="0.2">
      <c r="A12" s="16" t="s">
        <v>15</v>
      </c>
      <c r="B12" s="30">
        <f t="shared" si="0"/>
        <v>167</v>
      </c>
      <c r="C12" s="31">
        <v>125</v>
      </c>
      <c r="D12" s="32">
        <f t="shared" si="1"/>
        <v>74.850299401197603</v>
      </c>
      <c r="E12" s="33"/>
      <c r="F12" s="31">
        <v>27</v>
      </c>
      <c r="G12" s="33">
        <f t="shared" si="2"/>
        <v>16.167664670658681</v>
      </c>
      <c r="H12" s="33"/>
      <c r="I12" s="34">
        <v>15</v>
      </c>
      <c r="J12" s="33">
        <f t="shared" si="3"/>
        <v>8.9820359281437128</v>
      </c>
    </row>
    <row r="13" spans="1:16" ht="12" customHeight="1" x14ac:dyDescent="0.2">
      <c r="A13" s="16" t="s">
        <v>16</v>
      </c>
      <c r="B13" s="30">
        <f t="shared" si="0"/>
        <v>116</v>
      </c>
      <c r="C13" s="31">
        <v>83</v>
      </c>
      <c r="D13" s="32">
        <f t="shared" si="1"/>
        <v>71.551724137931032</v>
      </c>
      <c r="E13" s="33"/>
      <c r="F13" s="31">
        <v>24</v>
      </c>
      <c r="G13" s="33">
        <f t="shared" si="2"/>
        <v>20.689655172413794</v>
      </c>
      <c r="H13" s="33"/>
      <c r="I13" s="34">
        <v>9</v>
      </c>
      <c r="J13" s="33">
        <f t="shared" si="3"/>
        <v>7.7586206896551726</v>
      </c>
    </row>
    <row r="14" spans="1:16" ht="12" customHeight="1" x14ac:dyDescent="0.2">
      <c r="A14" s="16" t="s">
        <v>17</v>
      </c>
      <c r="B14" s="30">
        <f t="shared" si="0"/>
        <v>864</v>
      </c>
      <c r="C14" s="31">
        <v>739</v>
      </c>
      <c r="D14" s="32">
        <f t="shared" si="1"/>
        <v>85.532407407407405</v>
      </c>
      <c r="E14" s="33"/>
      <c r="F14" s="31">
        <v>96</v>
      </c>
      <c r="G14" s="33">
        <f t="shared" si="2"/>
        <v>11.111111111111111</v>
      </c>
      <c r="H14" s="33"/>
      <c r="I14" s="34">
        <v>29</v>
      </c>
      <c r="J14" s="33">
        <f t="shared" si="3"/>
        <v>3.3564814814814818</v>
      </c>
    </row>
    <row r="15" spans="1:16" ht="17.25" customHeight="1" x14ac:dyDescent="0.2">
      <c r="A15" s="16" t="s">
        <v>18</v>
      </c>
      <c r="B15" s="30">
        <f t="shared" si="0"/>
        <v>164</v>
      </c>
      <c r="C15" s="31">
        <v>135</v>
      </c>
      <c r="D15" s="32">
        <f t="shared" si="1"/>
        <v>82.317073170731703</v>
      </c>
      <c r="E15" s="33"/>
      <c r="F15" s="31">
        <v>20</v>
      </c>
      <c r="G15" s="33">
        <f t="shared" si="2"/>
        <v>12.195121951219512</v>
      </c>
      <c r="H15" s="33"/>
      <c r="I15" s="34">
        <v>9</v>
      </c>
      <c r="J15" s="33">
        <f t="shared" si="3"/>
        <v>5.4878048780487809</v>
      </c>
    </row>
    <row r="16" spans="1:16" ht="12" customHeight="1" x14ac:dyDescent="0.2">
      <c r="A16" s="16" t="s">
        <v>19</v>
      </c>
      <c r="B16" s="30">
        <f t="shared" si="0"/>
        <v>814</v>
      </c>
      <c r="C16" s="31">
        <v>654</v>
      </c>
      <c r="D16" s="32">
        <f t="shared" si="1"/>
        <v>80.343980343980348</v>
      </c>
      <c r="E16" s="33"/>
      <c r="F16" s="31">
        <v>128</v>
      </c>
      <c r="G16" s="33">
        <f t="shared" si="2"/>
        <v>15.724815724815725</v>
      </c>
      <c r="H16" s="33"/>
      <c r="I16" s="34">
        <v>32</v>
      </c>
      <c r="J16" s="33">
        <f t="shared" si="3"/>
        <v>3.9312039312039313</v>
      </c>
    </row>
    <row r="17" spans="1:19" ht="12" customHeight="1" x14ac:dyDescent="0.2">
      <c r="A17" s="16" t="s">
        <v>20</v>
      </c>
      <c r="B17" s="30">
        <f t="shared" si="0"/>
        <v>61</v>
      </c>
      <c r="C17" s="31">
        <v>38</v>
      </c>
      <c r="D17" s="32">
        <f t="shared" si="1"/>
        <v>62.295081967213115</v>
      </c>
      <c r="E17" s="33"/>
      <c r="F17" s="31">
        <v>13</v>
      </c>
      <c r="G17" s="33">
        <f t="shared" si="2"/>
        <v>21.311475409836063</v>
      </c>
      <c r="H17" s="33"/>
      <c r="I17" s="34">
        <v>10</v>
      </c>
      <c r="J17" s="33">
        <f t="shared" si="3"/>
        <v>16.393442622950818</v>
      </c>
    </row>
    <row r="18" spans="1:19" ht="12" customHeight="1" x14ac:dyDescent="0.2">
      <c r="A18" s="16" t="s">
        <v>21</v>
      </c>
      <c r="B18" s="30">
        <f t="shared" si="0"/>
        <v>491</v>
      </c>
      <c r="C18" s="31">
        <v>380</v>
      </c>
      <c r="D18" s="32">
        <f t="shared" si="1"/>
        <v>77.39307535641548</v>
      </c>
      <c r="E18" s="33"/>
      <c r="F18" s="31">
        <v>78</v>
      </c>
      <c r="G18" s="33">
        <f t="shared" si="2"/>
        <v>15.885947046843176</v>
      </c>
      <c r="H18" s="33"/>
      <c r="I18" s="34">
        <v>33</v>
      </c>
      <c r="J18" s="33">
        <f t="shared" si="3"/>
        <v>6.7209775967413439</v>
      </c>
      <c r="O18" s="29"/>
      <c r="P18" s="29"/>
      <c r="S18" s="29"/>
    </row>
    <row r="19" spans="1:19" ht="12" customHeight="1" x14ac:dyDescent="0.2">
      <c r="A19" s="16" t="s">
        <v>22</v>
      </c>
      <c r="B19" s="30">
        <f t="shared" si="0"/>
        <v>197</v>
      </c>
      <c r="C19" s="31">
        <v>154</v>
      </c>
      <c r="D19" s="32">
        <f t="shared" si="1"/>
        <v>78.172588832487307</v>
      </c>
      <c r="E19" s="33"/>
      <c r="F19" s="31">
        <v>26</v>
      </c>
      <c r="G19" s="33">
        <f t="shared" si="2"/>
        <v>13.197969543147209</v>
      </c>
      <c r="H19" s="33"/>
      <c r="I19" s="34">
        <v>17</v>
      </c>
      <c r="J19" s="33">
        <f t="shared" si="3"/>
        <v>8.6294416243654819</v>
      </c>
      <c r="O19" s="29"/>
      <c r="P19" s="29"/>
    </row>
    <row r="20" spans="1:19" ht="17.25" customHeight="1" x14ac:dyDescent="0.2">
      <c r="A20" s="16" t="s">
        <v>23</v>
      </c>
      <c r="B20" s="30">
        <f t="shared" si="0"/>
        <v>6174</v>
      </c>
      <c r="C20" s="31">
        <v>3297</v>
      </c>
      <c r="D20" s="32">
        <f t="shared" si="1"/>
        <v>53.401360544217688</v>
      </c>
      <c r="E20" s="35"/>
      <c r="F20" s="31">
        <v>2741</v>
      </c>
      <c r="G20" s="33">
        <f t="shared" si="2"/>
        <v>44.395853579527049</v>
      </c>
      <c r="H20" s="33"/>
      <c r="I20" s="34">
        <v>136</v>
      </c>
      <c r="J20" s="33">
        <f t="shared" si="3"/>
        <v>2.2027858762552639</v>
      </c>
      <c r="O20" s="29"/>
      <c r="P20" s="29"/>
    </row>
    <row r="21" spans="1:19" ht="17.25" customHeight="1" x14ac:dyDescent="0.2">
      <c r="A21" s="16" t="s">
        <v>24</v>
      </c>
      <c r="B21" s="31">
        <f>SUM(B22:B23)</f>
        <v>8206</v>
      </c>
      <c r="C21" s="31">
        <f>SUM(C22:C23)</f>
        <v>6484</v>
      </c>
      <c r="D21" s="32">
        <f t="shared" si="1"/>
        <v>79.015354618571777</v>
      </c>
      <c r="E21" s="33"/>
      <c r="F21" s="31">
        <f>SUM(F22:F23)</f>
        <v>1226</v>
      </c>
      <c r="G21" s="33">
        <f t="shared" si="2"/>
        <v>14.940287594443092</v>
      </c>
      <c r="H21" s="33"/>
      <c r="I21" s="34">
        <f>SUM(I22:I23)</f>
        <v>496</v>
      </c>
      <c r="J21" s="33">
        <f t="shared" si="3"/>
        <v>6.0443577869851328</v>
      </c>
      <c r="O21" s="29"/>
    </row>
    <row r="22" spans="1:19" ht="12" customHeight="1" x14ac:dyDescent="0.2">
      <c r="A22" s="23" t="s">
        <v>25</v>
      </c>
      <c r="B22" s="31">
        <f>SUM(B6:B7,B9:B11,B14:B16,B18)</f>
        <v>7202</v>
      </c>
      <c r="C22" s="31">
        <f>SUM(C6:C7,C9:C11,C14:C16,C18)</f>
        <v>5743</v>
      </c>
      <c r="D22" s="32">
        <f t="shared" si="1"/>
        <v>79.741738405998333</v>
      </c>
      <c r="E22" s="33"/>
      <c r="F22" s="31">
        <f>SUM(F6:F7,F9:F11,F14:F16,F18)</f>
        <v>1053</v>
      </c>
      <c r="G22" s="33">
        <f t="shared" si="2"/>
        <v>14.620938628158845</v>
      </c>
      <c r="H22" s="33"/>
      <c r="I22" s="34">
        <f>SUM(I6:I7,I9:I11,I14:I16,I18)</f>
        <v>406</v>
      </c>
      <c r="J22" s="33">
        <f t="shared" si="3"/>
        <v>5.637322965842821</v>
      </c>
      <c r="O22" s="29"/>
      <c r="P22" s="29"/>
      <c r="S22" s="29"/>
    </row>
    <row r="23" spans="1:19" ht="12" customHeight="1" x14ac:dyDescent="0.2">
      <c r="A23" s="16" t="s">
        <v>26</v>
      </c>
      <c r="B23" s="31">
        <f>SUM(B5,B8,B12:B13,B17,B19)</f>
        <v>1004</v>
      </c>
      <c r="C23" s="31">
        <f>SUM(C5,C8,C12:C13,C17,C19)</f>
        <v>741</v>
      </c>
      <c r="D23" s="32">
        <f t="shared" si="1"/>
        <v>73.804780876494021</v>
      </c>
      <c r="E23" s="33"/>
      <c r="F23" s="31">
        <f>SUM(F5,F8,F12:F13,F17,F19)</f>
        <v>173</v>
      </c>
      <c r="G23" s="33">
        <f t="shared" si="2"/>
        <v>17.231075697211157</v>
      </c>
      <c r="H23" s="33"/>
      <c r="I23" s="34">
        <f>SUM(I5,I8,I12:I13,I17,I19)</f>
        <v>90</v>
      </c>
      <c r="J23" s="33">
        <f t="shared" si="3"/>
        <v>8.9641434262948216</v>
      </c>
    </row>
    <row r="24" spans="1:19" ht="17.25" customHeight="1" thickBot="1" x14ac:dyDescent="0.25">
      <c r="A24" s="24" t="s">
        <v>27</v>
      </c>
      <c r="B24" s="36">
        <f>SUM(B20:B21)</f>
        <v>14380</v>
      </c>
      <c r="C24" s="36">
        <f>SUM(C20:C21)</f>
        <v>9781</v>
      </c>
      <c r="D24" s="37">
        <f t="shared" si="1"/>
        <v>68.018080667593878</v>
      </c>
      <c r="E24" s="38"/>
      <c r="F24" s="36">
        <f>SUM(F20:F21)</f>
        <v>3967</v>
      </c>
      <c r="G24" s="38">
        <f t="shared" si="2"/>
        <v>27.586926286509041</v>
      </c>
      <c r="H24" s="38"/>
      <c r="I24" s="36">
        <f>SUM(I20:I21)</f>
        <v>632</v>
      </c>
      <c r="J24" s="38">
        <f t="shared" si="3"/>
        <v>4.3949930458970794</v>
      </c>
    </row>
    <row r="25" spans="1:19" ht="12" customHeight="1" x14ac:dyDescent="0.2">
      <c r="A25" s="28" t="s">
        <v>29</v>
      </c>
    </row>
    <row r="26" spans="1:19" ht="12" customHeight="1" x14ac:dyDescent="0.2">
      <c r="A26" s="28" t="s">
        <v>45</v>
      </c>
    </row>
  </sheetData>
  <pageMargins left="0.75" right="0.75" top="1" bottom="1" header="0.5" footer="0.5"/>
  <pageSetup paperSize="9" orientation="portrait" r:id="rId1"/>
  <headerFooter alignWithMargins="0"/>
  <ignoredErrors>
    <ignoredError sqref="D21:J24 B21:C24 D5:E20 G5:H20 J5:J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E7EB-92C9-4C41-9628-0FF2BE7829A3}">
  <dimension ref="A1:S26"/>
  <sheetViews>
    <sheetView showGridLines="0" workbookViewId="0"/>
  </sheetViews>
  <sheetFormatPr defaultColWidth="9.140625" defaultRowHeight="12.75" x14ac:dyDescent="0.2"/>
  <cols>
    <col min="1" max="1" width="12" style="2" customWidth="1"/>
    <col min="2" max="2" width="12.28515625" style="2" customWidth="1"/>
    <col min="3" max="4" width="7.7109375" style="2" customWidth="1"/>
    <col min="5" max="5" width="2.28515625" style="2" customWidth="1"/>
    <col min="6" max="6" width="6.140625" style="2" customWidth="1"/>
    <col min="7" max="7" width="7.7109375" style="2" customWidth="1"/>
    <col min="8" max="8" width="2.140625" style="2" customWidth="1"/>
    <col min="9" max="9" width="6.140625" style="2" customWidth="1"/>
    <col min="10" max="10" width="7.7109375" style="2" customWidth="1"/>
    <col min="11" max="16384" width="9.140625" style="2"/>
  </cols>
  <sheetData>
    <row r="1" spans="1:16" x14ac:dyDescent="0.2">
      <c r="A1" s="1" t="s">
        <v>28</v>
      </c>
      <c r="K1" s="1"/>
      <c r="L1" s="1"/>
      <c r="M1" s="1"/>
      <c r="N1" s="1"/>
    </row>
    <row r="2" spans="1:16" ht="28.15" customHeight="1" thickBot="1" x14ac:dyDescent="0.25">
      <c r="A2" s="3" t="s">
        <v>43</v>
      </c>
      <c r="B2" s="4"/>
      <c r="C2" s="4"/>
      <c r="D2" s="4"/>
      <c r="E2" s="4"/>
      <c r="F2" s="4"/>
      <c r="G2" s="4"/>
      <c r="H2" s="4"/>
      <c r="I2" s="4"/>
      <c r="J2" s="4"/>
    </row>
    <row r="3" spans="1:16" ht="12" customHeight="1" x14ac:dyDescent="0.2">
      <c r="A3" s="5" t="s">
        <v>0</v>
      </c>
      <c r="B3" s="6" t="s">
        <v>1</v>
      </c>
      <c r="C3" s="7" t="s">
        <v>2</v>
      </c>
      <c r="D3" s="8"/>
      <c r="E3" s="5"/>
      <c r="F3" s="9" t="s">
        <v>3</v>
      </c>
      <c r="G3" s="10"/>
      <c r="H3" s="11"/>
      <c r="I3" s="12" t="s">
        <v>4</v>
      </c>
      <c r="J3" s="9"/>
    </row>
    <row r="4" spans="1:16" ht="12" customHeight="1" x14ac:dyDescent="0.2">
      <c r="A4" s="13"/>
      <c r="B4" s="14" t="s">
        <v>5</v>
      </c>
      <c r="C4" s="15" t="s">
        <v>6</v>
      </c>
      <c r="D4" s="15" t="s">
        <v>7</v>
      </c>
      <c r="E4" s="14"/>
      <c r="F4" s="14" t="s">
        <v>6</v>
      </c>
      <c r="G4" s="15" t="s">
        <v>7</v>
      </c>
      <c r="H4" s="14"/>
      <c r="I4" s="14" t="s">
        <v>6</v>
      </c>
      <c r="J4" s="15" t="s">
        <v>7</v>
      </c>
    </row>
    <row r="5" spans="1:16" ht="12" customHeight="1" x14ac:dyDescent="0.2">
      <c r="A5" s="16" t="s">
        <v>8</v>
      </c>
      <c r="B5" s="30">
        <f>SUM(C5,F5,I5)</f>
        <v>228</v>
      </c>
      <c r="C5" s="31">
        <v>164</v>
      </c>
      <c r="D5" s="32">
        <f>SUM(C5/B5)*100</f>
        <v>71.929824561403507</v>
      </c>
      <c r="E5" s="33"/>
      <c r="F5" s="31">
        <v>40</v>
      </c>
      <c r="G5" s="33">
        <f>F5/B5*100</f>
        <v>17.543859649122805</v>
      </c>
      <c r="H5" s="33"/>
      <c r="I5" s="34">
        <v>24</v>
      </c>
      <c r="J5" s="33">
        <f>I5/B5*100</f>
        <v>10.526315789473683</v>
      </c>
      <c r="O5" s="29"/>
    </row>
    <row r="6" spans="1:16" ht="12" customHeight="1" x14ac:dyDescent="0.2">
      <c r="A6" s="16" t="s">
        <v>9</v>
      </c>
      <c r="B6" s="30">
        <f t="shared" ref="B6:B20" si="0">SUM(C6,F6,I6)</f>
        <v>444</v>
      </c>
      <c r="C6" s="31">
        <v>348</v>
      </c>
      <c r="D6" s="32">
        <f t="shared" ref="D6:D24" si="1">SUM(C6/B6)*100</f>
        <v>78.378378378378372</v>
      </c>
      <c r="E6" s="33"/>
      <c r="F6" s="31">
        <v>54</v>
      </c>
      <c r="G6" s="33">
        <f t="shared" ref="G6:G24" si="2">F6/B6*100</f>
        <v>12.162162162162163</v>
      </c>
      <c r="H6" s="33"/>
      <c r="I6" s="34">
        <v>42</v>
      </c>
      <c r="J6" s="33">
        <f t="shared" ref="J6:J24" si="3">I6/B6*100</f>
        <v>9.4594594594594597</v>
      </c>
    </row>
    <row r="7" spans="1:16" ht="12" customHeight="1" x14ac:dyDescent="0.2">
      <c r="A7" s="16" t="s">
        <v>10</v>
      </c>
      <c r="B7" s="30">
        <f t="shared" si="0"/>
        <v>1156</v>
      </c>
      <c r="C7" s="31">
        <v>896</v>
      </c>
      <c r="D7" s="32">
        <f t="shared" si="1"/>
        <v>77.508650519031136</v>
      </c>
      <c r="E7" s="33"/>
      <c r="F7" s="31">
        <v>200</v>
      </c>
      <c r="G7" s="33">
        <f t="shared" si="2"/>
        <v>17.301038062283737</v>
      </c>
      <c r="H7" s="33"/>
      <c r="I7" s="34">
        <v>60</v>
      </c>
      <c r="J7" s="33">
        <f t="shared" si="3"/>
        <v>5.1903114186851207</v>
      </c>
    </row>
    <row r="8" spans="1:16" ht="12" customHeight="1" x14ac:dyDescent="0.2">
      <c r="A8" s="16" t="s">
        <v>11</v>
      </c>
      <c r="B8" s="30">
        <f t="shared" si="0"/>
        <v>239</v>
      </c>
      <c r="C8" s="31">
        <v>180</v>
      </c>
      <c r="D8" s="32">
        <f t="shared" si="1"/>
        <v>75.313807531380746</v>
      </c>
      <c r="E8" s="33"/>
      <c r="F8" s="31">
        <v>43</v>
      </c>
      <c r="G8" s="33">
        <f t="shared" si="2"/>
        <v>17.99163179916318</v>
      </c>
      <c r="H8" s="33"/>
      <c r="I8" s="34">
        <v>16</v>
      </c>
      <c r="J8" s="33">
        <f t="shared" si="3"/>
        <v>6.6945606694560666</v>
      </c>
    </row>
    <row r="9" spans="1:16" ht="12" customHeight="1" x14ac:dyDescent="0.2">
      <c r="A9" s="16" t="s">
        <v>12</v>
      </c>
      <c r="B9" s="30">
        <f t="shared" si="0"/>
        <v>226</v>
      </c>
      <c r="C9" s="31">
        <v>180</v>
      </c>
      <c r="D9" s="32">
        <f t="shared" si="1"/>
        <v>79.646017699115049</v>
      </c>
      <c r="E9" s="33"/>
      <c r="F9" s="31">
        <v>30</v>
      </c>
      <c r="G9" s="33">
        <f t="shared" si="2"/>
        <v>13.274336283185843</v>
      </c>
      <c r="H9" s="33"/>
      <c r="I9" s="34">
        <v>16</v>
      </c>
      <c r="J9" s="33">
        <f t="shared" si="3"/>
        <v>7.0796460176991154</v>
      </c>
      <c r="O9" s="29"/>
      <c r="P9" s="29"/>
    </row>
    <row r="10" spans="1:16" ht="17.25" customHeight="1" x14ac:dyDescent="0.2">
      <c r="A10" s="16" t="s">
        <v>13</v>
      </c>
      <c r="B10" s="30">
        <f t="shared" si="0"/>
        <v>718</v>
      </c>
      <c r="C10" s="31">
        <v>526</v>
      </c>
      <c r="D10" s="32">
        <f t="shared" si="1"/>
        <v>73.259052924791092</v>
      </c>
      <c r="E10" s="33"/>
      <c r="F10" s="31">
        <v>140</v>
      </c>
      <c r="G10" s="33">
        <f t="shared" si="2"/>
        <v>19.498607242339833</v>
      </c>
      <c r="H10" s="33"/>
      <c r="I10" s="34">
        <v>52</v>
      </c>
      <c r="J10" s="33">
        <f t="shared" si="3"/>
        <v>7.2423398328690807</v>
      </c>
    </row>
    <row r="11" spans="1:16" ht="12" customHeight="1" x14ac:dyDescent="0.2">
      <c r="A11" s="16" t="s">
        <v>14</v>
      </c>
      <c r="B11" s="30">
        <f t="shared" si="0"/>
        <v>2249</v>
      </c>
      <c r="C11" s="31">
        <v>1842</v>
      </c>
      <c r="D11" s="32">
        <f t="shared" si="1"/>
        <v>81.903068030235659</v>
      </c>
      <c r="E11" s="33"/>
      <c r="F11" s="31">
        <v>271</v>
      </c>
      <c r="G11" s="33">
        <f t="shared" si="2"/>
        <v>12.049799911071588</v>
      </c>
      <c r="H11" s="33"/>
      <c r="I11" s="34">
        <v>136</v>
      </c>
      <c r="J11" s="33">
        <f t="shared" si="3"/>
        <v>6.0471320586927524</v>
      </c>
    </row>
    <row r="12" spans="1:16" ht="12" customHeight="1" x14ac:dyDescent="0.2">
      <c r="A12" s="16" t="s">
        <v>15</v>
      </c>
      <c r="B12" s="30">
        <f t="shared" si="0"/>
        <v>164</v>
      </c>
      <c r="C12" s="31">
        <v>119</v>
      </c>
      <c r="D12" s="32">
        <f t="shared" si="1"/>
        <v>72.560975609756099</v>
      </c>
      <c r="E12" s="33"/>
      <c r="F12" s="31">
        <v>31</v>
      </c>
      <c r="G12" s="33">
        <f t="shared" si="2"/>
        <v>18.902439024390244</v>
      </c>
      <c r="H12" s="33"/>
      <c r="I12" s="34">
        <v>14</v>
      </c>
      <c r="J12" s="33">
        <f t="shared" si="3"/>
        <v>8.536585365853659</v>
      </c>
    </row>
    <row r="13" spans="1:16" ht="12" customHeight="1" x14ac:dyDescent="0.2">
      <c r="A13" s="16" t="s">
        <v>16</v>
      </c>
      <c r="B13" s="30">
        <f t="shared" si="0"/>
        <v>115</v>
      </c>
      <c r="C13" s="31">
        <v>80</v>
      </c>
      <c r="D13" s="32">
        <f t="shared" si="1"/>
        <v>69.565217391304344</v>
      </c>
      <c r="E13" s="33"/>
      <c r="F13" s="31">
        <v>26</v>
      </c>
      <c r="G13" s="33">
        <f t="shared" si="2"/>
        <v>22.608695652173914</v>
      </c>
      <c r="H13" s="33"/>
      <c r="I13" s="34">
        <v>9</v>
      </c>
      <c r="J13" s="33">
        <f t="shared" si="3"/>
        <v>7.8260869565217401</v>
      </c>
    </row>
    <row r="14" spans="1:16" ht="12" customHeight="1" x14ac:dyDescent="0.2">
      <c r="A14" s="16" t="s">
        <v>17</v>
      </c>
      <c r="B14" s="30">
        <f t="shared" si="0"/>
        <v>866</v>
      </c>
      <c r="C14" s="31">
        <v>724</v>
      </c>
      <c r="D14" s="32">
        <f t="shared" si="1"/>
        <v>83.602771362586608</v>
      </c>
      <c r="E14" s="33"/>
      <c r="F14" s="31">
        <v>112</v>
      </c>
      <c r="G14" s="33">
        <f t="shared" si="2"/>
        <v>12.933025404157044</v>
      </c>
      <c r="H14" s="33"/>
      <c r="I14" s="34">
        <v>30</v>
      </c>
      <c r="J14" s="33">
        <f t="shared" si="3"/>
        <v>3.4642032332563506</v>
      </c>
    </row>
    <row r="15" spans="1:16" ht="17.25" customHeight="1" x14ac:dyDescent="0.2">
      <c r="A15" s="16" t="s">
        <v>18</v>
      </c>
      <c r="B15" s="30">
        <f t="shared" si="0"/>
        <v>169</v>
      </c>
      <c r="C15" s="31">
        <v>138</v>
      </c>
      <c r="D15" s="32">
        <f t="shared" si="1"/>
        <v>81.65680473372781</v>
      </c>
      <c r="E15" s="33"/>
      <c r="F15" s="31">
        <v>21</v>
      </c>
      <c r="G15" s="33">
        <f t="shared" si="2"/>
        <v>12.42603550295858</v>
      </c>
      <c r="H15" s="33"/>
      <c r="I15" s="34">
        <v>10</v>
      </c>
      <c r="J15" s="33">
        <f t="shared" si="3"/>
        <v>5.9171597633136095</v>
      </c>
    </row>
    <row r="16" spans="1:16" ht="12" customHeight="1" x14ac:dyDescent="0.2">
      <c r="A16" s="16" t="s">
        <v>19</v>
      </c>
      <c r="B16" s="30">
        <f t="shared" si="0"/>
        <v>823</v>
      </c>
      <c r="C16" s="31">
        <v>658</v>
      </c>
      <c r="D16" s="32">
        <f t="shared" si="1"/>
        <v>79.951397326852984</v>
      </c>
      <c r="E16" s="33"/>
      <c r="F16" s="31">
        <v>131</v>
      </c>
      <c r="G16" s="33">
        <f t="shared" si="2"/>
        <v>15.91737545565006</v>
      </c>
      <c r="H16" s="33"/>
      <c r="I16" s="34">
        <v>34</v>
      </c>
      <c r="J16" s="33">
        <f t="shared" si="3"/>
        <v>4.1312272174969626</v>
      </c>
    </row>
    <row r="17" spans="1:19" ht="12" customHeight="1" x14ac:dyDescent="0.2">
      <c r="A17" s="16" t="s">
        <v>20</v>
      </c>
      <c r="B17" s="30">
        <f t="shared" si="0"/>
        <v>59</v>
      </c>
      <c r="C17" s="31">
        <v>37</v>
      </c>
      <c r="D17" s="32">
        <f t="shared" si="1"/>
        <v>62.711864406779661</v>
      </c>
      <c r="E17" s="33"/>
      <c r="F17" s="31">
        <v>13</v>
      </c>
      <c r="G17" s="33">
        <f t="shared" si="2"/>
        <v>22.033898305084744</v>
      </c>
      <c r="H17" s="33"/>
      <c r="I17" s="34">
        <v>9</v>
      </c>
      <c r="J17" s="33">
        <f t="shared" si="3"/>
        <v>15.254237288135593</v>
      </c>
    </row>
    <row r="18" spans="1:19" ht="12" customHeight="1" x14ac:dyDescent="0.2">
      <c r="A18" s="16" t="s">
        <v>21</v>
      </c>
      <c r="B18" s="30">
        <f t="shared" si="0"/>
        <v>491</v>
      </c>
      <c r="C18" s="31">
        <v>379</v>
      </c>
      <c r="D18" s="32">
        <f t="shared" si="1"/>
        <v>77.189409368635438</v>
      </c>
      <c r="E18" s="33"/>
      <c r="F18" s="31">
        <v>77</v>
      </c>
      <c r="G18" s="33">
        <f t="shared" si="2"/>
        <v>15.682281059063136</v>
      </c>
      <c r="H18" s="33"/>
      <c r="I18" s="34">
        <v>35</v>
      </c>
      <c r="J18" s="33">
        <f t="shared" si="3"/>
        <v>7.1283095723014247</v>
      </c>
      <c r="O18" s="29"/>
      <c r="P18" s="29"/>
      <c r="S18" s="29"/>
    </row>
    <row r="19" spans="1:19" ht="12" customHeight="1" x14ac:dyDescent="0.2">
      <c r="A19" s="16" t="s">
        <v>22</v>
      </c>
      <c r="B19" s="30">
        <f t="shared" si="0"/>
        <v>204</v>
      </c>
      <c r="C19" s="31">
        <v>155</v>
      </c>
      <c r="D19" s="32">
        <f t="shared" si="1"/>
        <v>75.980392156862735</v>
      </c>
      <c r="E19" s="33"/>
      <c r="F19" s="31">
        <v>29</v>
      </c>
      <c r="G19" s="33">
        <f t="shared" si="2"/>
        <v>14.215686274509803</v>
      </c>
      <c r="H19" s="33"/>
      <c r="I19" s="34">
        <v>20</v>
      </c>
      <c r="J19" s="33">
        <f t="shared" si="3"/>
        <v>9.8039215686274517</v>
      </c>
      <c r="O19" s="29"/>
      <c r="P19" s="29"/>
    </row>
    <row r="20" spans="1:19" ht="17.25" customHeight="1" x14ac:dyDescent="0.2">
      <c r="A20" s="16" t="s">
        <v>23</v>
      </c>
      <c r="B20" s="30">
        <f t="shared" si="0"/>
        <v>6150</v>
      </c>
      <c r="C20" s="31">
        <v>3265</v>
      </c>
      <c r="D20" s="32">
        <f t="shared" si="1"/>
        <v>53.08943089430894</v>
      </c>
      <c r="E20" s="35"/>
      <c r="F20" s="31">
        <v>2736</v>
      </c>
      <c r="G20" s="33">
        <f t="shared" si="2"/>
        <v>44.487804878048784</v>
      </c>
      <c r="H20" s="33"/>
      <c r="I20" s="34">
        <v>149</v>
      </c>
      <c r="J20" s="33">
        <f t="shared" si="3"/>
        <v>2.4227642276422765</v>
      </c>
      <c r="O20" s="29"/>
      <c r="P20" s="29"/>
    </row>
    <row r="21" spans="1:19" ht="17.25" customHeight="1" x14ac:dyDescent="0.2">
      <c r="A21" s="16" t="s">
        <v>24</v>
      </c>
      <c r="B21" s="31">
        <f>SUM(B22:B23)</f>
        <v>8151</v>
      </c>
      <c r="C21" s="31">
        <f>SUM(C22:C23)</f>
        <v>6426</v>
      </c>
      <c r="D21" s="32">
        <f t="shared" si="1"/>
        <v>78.836952521163056</v>
      </c>
      <c r="E21" s="33"/>
      <c r="F21" s="31">
        <f>SUM(F22:F23)</f>
        <v>1218</v>
      </c>
      <c r="G21" s="33">
        <f t="shared" si="2"/>
        <v>14.942951785057049</v>
      </c>
      <c r="H21" s="33"/>
      <c r="I21" s="34">
        <f>SUM(I22:I23)</f>
        <v>507</v>
      </c>
      <c r="J21" s="33">
        <f t="shared" si="3"/>
        <v>6.2200956937799043</v>
      </c>
      <c r="O21" s="29"/>
    </row>
    <row r="22" spans="1:19" ht="12" customHeight="1" x14ac:dyDescent="0.2">
      <c r="A22" s="23" t="s">
        <v>25</v>
      </c>
      <c r="B22" s="31">
        <f>SUM(B6:B7,B9:B11,B14:B16,B18)</f>
        <v>7142</v>
      </c>
      <c r="C22" s="31">
        <f>SUM(C6:C7,C9:C11,C14:C16,C18)</f>
        <v>5691</v>
      </c>
      <c r="D22" s="32">
        <f t="shared" si="1"/>
        <v>79.683562027443287</v>
      </c>
      <c r="E22" s="33"/>
      <c r="F22" s="31">
        <f>SUM(F6:F7,F9:F11,F14:F16,F18)</f>
        <v>1036</v>
      </c>
      <c r="G22" s="33">
        <f t="shared" si="2"/>
        <v>14.505740688882666</v>
      </c>
      <c r="H22" s="33"/>
      <c r="I22" s="34">
        <f>SUM(I6:I7,I9:I11,I14:I16,I18)</f>
        <v>415</v>
      </c>
      <c r="J22" s="33">
        <f t="shared" si="3"/>
        <v>5.8106972836740409</v>
      </c>
      <c r="O22" s="29"/>
      <c r="P22" s="29"/>
      <c r="S22" s="29"/>
    </row>
    <row r="23" spans="1:19" ht="12" customHeight="1" x14ac:dyDescent="0.2">
      <c r="A23" s="16" t="s">
        <v>26</v>
      </c>
      <c r="B23" s="31">
        <f>SUM(B5,B8,B12:B13,B17,B19)</f>
        <v>1009</v>
      </c>
      <c r="C23" s="31">
        <f>SUM(C5,C8,C12:C13,C17,C19)</f>
        <v>735</v>
      </c>
      <c r="D23" s="32">
        <f t="shared" si="1"/>
        <v>72.844400396432107</v>
      </c>
      <c r="E23" s="33"/>
      <c r="F23" s="31">
        <f>SUM(F5,F8,F12:F13,F17,F19)</f>
        <v>182</v>
      </c>
      <c r="G23" s="33">
        <f t="shared" si="2"/>
        <v>18.037661050545097</v>
      </c>
      <c r="H23" s="33"/>
      <c r="I23" s="34">
        <f>SUM(I5,I8,I12:I13,I17,I19)</f>
        <v>92</v>
      </c>
      <c r="J23" s="33">
        <f t="shared" si="3"/>
        <v>9.1179385530227943</v>
      </c>
    </row>
    <row r="24" spans="1:19" ht="17.25" customHeight="1" thickBot="1" x14ac:dyDescent="0.25">
      <c r="A24" s="24" t="s">
        <v>27</v>
      </c>
      <c r="B24" s="36">
        <f>SUM(B20:B21)</f>
        <v>14301</v>
      </c>
      <c r="C24" s="36">
        <f>SUM(C20:C21)</f>
        <v>9691</v>
      </c>
      <c r="D24" s="37">
        <f t="shared" si="1"/>
        <v>67.764491993566892</v>
      </c>
      <c r="E24" s="38"/>
      <c r="F24" s="36">
        <f>SUM(F20:F21)</f>
        <v>3954</v>
      </c>
      <c r="G24" s="38">
        <f t="shared" si="2"/>
        <v>27.6484161946717</v>
      </c>
      <c r="H24" s="38"/>
      <c r="I24" s="36">
        <f>SUM(I20:I21)</f>
        <v>656</v>
      </c>
      <c r="J24" s="38">
        <f t="shared" si="3"/>
        <v>4.5870918117614154</v>
      </c>
    </row>
    <row r="25" spans="1:19" ht="12" customHeight="1" x14ac:dyDescent="0.2">
      <c r="A25" s="28" t="s">
        <v>29</v>
      </c>
    </row>
    <row r="26" spans="1:19" ht="12" customHeight="1" x14ac:dyDescent="0.2">
      <c r="A26" s="28" t="s">
        <v>42</v>
      </c>
    </row>
  </sheetData>
  <pageMargins left="0.75" right="0.75" top="1" bottom="1" header="0.5" footer="0.5"/>
  <pageSetup paperSize="9" orientation="portrait" r:id="rId1"/>
  <headerFooter alignWithMargins="0"/>
  <ignoredErrors>
    <ignoredError sqref="D5 D6:D24 G5:G24 J5:J24 I21:I24 F21:F24 C21:C24 B21:B2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D1FB7-A418-4AC6-A5A6-894949164DE4}">
  <dimension ref="A1:S26"/>
  <sheetViews>
    <sheetView showGridLines="0" workbookViewId="0"/>
  </sheetViews>
  <sheetFormatPr defaultColWidth="9.140625" defaultRowHeight="12.75" x14ac:dyDescent="0.2"/>
  <cols>
    <col min="1" max="1" width="12" style="2" customWidth="1"/>
    <col min="2" max="2" width="12.28515625" style="2" customWidth="1"/>
    <col min="3" max="4" width="7.7109375" style="2" customWidth="1"/>
    <col min="5" max="5" width="2.28515625" style="2" customWidth="1"/>
    <col min="6" max="6" width="6.140625" style="2" customWidth="1"/>
    <col min="7" max="7" width="7.7109375" style="2" customWidth="1"/>
    <col min="8" max="8" width="2.140625" style="2" customWidth="1"/>
    <col min="9" max="9" width="6.140625" style="2" customWidth="1"/>
    <col min="10" max="10" width="7.7109375" style="2" customWidth="1"/>
    <col min="11" max="16384" width="9.140625" style="2"/>
  </cols>
  <sheetData>
    <row r="1" spans="1:16" x14ac:dyDescent="0.2">
      <c r="A1" s="1" t="s">
        <v>28</v>
      </c>
      <c r="K1" s="40"/>
      <c r="L1" s="40"/>
      <c r="M1" s="40"/>
      <c r="N1" s="40"/>
      <c r="O1" s="41"/>
    </row>
    <row r="2" spans="1:16" ht="28.15" customHeight="1" thickBot="1" x14ac:dyDescent="0.25">
      <c r="A2" s="3" t="s">
        <v>40</v>
      </c>
      <c r="B2" s="4"/>
      <c r="C2" s="4"/>
      <c r="D2" s="4"/>
      <c r="E2" s="4"/>
      <c r="F2" s="4"/>
      <c r="G2" s="4"/>
      <c r="H2" s="4"/>
      <c r="I2" s="4"/>
      <c r="J2" s="4"/>
      <c r="K2" s="41"/>
      <c r="L2" s="41"/>
      <c r="M2" s="41"/>
      <c r="N2" s="41"/>
      <c r="O2" s="41"/>
    </row>
    <row r="3" spans="1:16" ht="12" customHeight="1" x14ac:dyDescent="0.2">
      <c r="A3" s="5" t="s">
        <v>0</v>
      </c>
      <c r="B3" s="6" t="s">
        <v>1</v>
      </c>
      <c r="C3" s="7" t="s">
        <v>2</v>
      </c>
      <c r="D3" s="8"/>
      <c r="E3" s="5"/>
      <c r="F3" s="9" t="s">
        <v>3</v>
      </c>
      <c r="G3" s="10"/>
      <c r="H3" s="11"/>
      <c r="I3" s="12" t="s">
        <v>4</v>
      </c>
      <c r="J3" s="9"/>
    </row>
    <row r="4" spans="1:16" ht="12" customHeight="1" x14ac:dyDescent="0.2">
      <c r="A4" s="13"/>
      <c r="B4" s="14" t="s">
        <v>5</v>
      </c>
      <c r="C4" s="15" t="s">
        <v>6</v>
      </c>
      <c r="D4" s="15" t="s">
        <v>7</v>
      </c>
      <c r="E4" s="14"/>
      <c r="F4" s="14" t="s">
        <v>6</v>
      </c>
      <c r="G4" s="15" t="s">
        <v>7</v>
      </c>
      <c r="H4" s="14"/>
      <c r="I4" s="14" t="s">
        <v>6</v>
      </c>
      <c r="J4" s="15" t="s">
        <v>7</v>
      </c>
    </row>
    <row r="5" spans="1:16" ht="12" customHeight="1" x14ac:dyDescent="0.2">
      <c r="A5" s="16" t="s">
        <v>8</v>
      </c>
      <c r="B5" s="30">
        <f>SUM(C5,F5,I5)</f>
        <v>229</v>
      </c>
      <c r="C5" s="31">
        <v>162</v>
      </c>
      <c r="D5" s="32">
        <f>SUM(C5/B5)*100</f>
        <v>70.742358078602621</v>
      </c>
      <c r="E5" s="33"/>
      <c r="F5" s="31">
        <v>40</v>
      </c>
      <c r="G5" s="33">
        <f>F5/B5*100</f>
        <v>17.467248908296941</v>
      </c>
      <c r="H5" s="33"/>
      <c r="I5" s="34">
        <v>27</v>
      </c>
      <c r="J5" s="33">
        <f>I5/B5*100</f>
        <v>11.790393013100436</v>
      </c>
      <c r="O5" s="29"/>
    </row>
    <row r="6" spans="1:16" ht="12" customHeight="1" x14ac:dyDescent="0.2">
      <c r="A6" s="16" t="s">
        <v>9</v>
      </c>
      <c r="B6" s="30">
        <f t="shared" ref="B6:B20" si="0">SUM(C6,F6,I6)</f>
        <v>462</v>
      </c>
      <c r="C6" s="31">
        <v>355</v>
      </c>
      <c r="D6" s="32">
        <f t="shared" ref="D6:D24" si="1">SUM(C6/B6)*100</f>
        <v>76.839826839826841</v>
      </c>
      <c r="E6" s="33"/>
      <c r="F6" s="31">
        <v>63</v>
      </c>
      <c r="G6" s="33">
        <f t="shared" ref="G6:G24" si="2">F6/B6*100</f>
        <v>13.636363636363635</v>
      </c>
      <c r="H6" s="33"/>
      <c r="I6" s="34">
        <v>44</v>
      </c>
      <c r="J6" s="33">
        <f t="shared" ref="J6:J24" si="3">I6/B6*100</f>
        <v>9.5238095238095237</v>
      </c>
    </row>
    <row r="7" spans="1:16" ht="12" customHeight="1" x14ac:dyDescent="0.2">
      <c r="A7" s="16" t="s">
        <v>10</v>
      </c>
      <c r="B7" s="30">
        <f t="shared" si="0"/>
        <v>1147</v>
      </c>
      <c r="C7" s="31">
        <v>877</v>
      </c>
      <c r="D7" s="32">
        <f t="shared" si="1"/>
        <v>76.460331299040973</v>
      </c>
      <c r="E7" s="33"/>
      <c r="F7" s="31">
        <v>200</v>
      </c>
      <c r="G7" s="33">
        <f t="shared" si="2"/>
        <v>17.436791630340018</v>
      </c>
      <c r="H7" s="33"/>
      <c r="I7" s="34">
        <v>70</v>
      </c>
      <c r="J7" s="33">
        <f t="shared" si="3"/>
        <v>6.1028770706190061</v>
      </c>
    </row>
    <row r="8" spans="1:16" ht="12" customHeight="1" x14ac:dyDescent="0.2">
      <c r="A8" s="16" t="s">
        <v>11</v>
      </c>
      <c r="B8" s="30">
        <f t="shared" si="0"/>
        <v>253</v>
      </c>
      <c r="C8" s="31">
        <v>184</v>
      </c>
      <c r="D8" s="32">
        <f t="shared" si="1"/>
        <v>72.727272727272734</v>
      </c>
      <c r="E8" s="33"/>
      <c r="F8" s="31">
        <v>51</v>
      </c>
      <c r="G8" s="33">
        <f t="shared" si="2"/>
        <v>20.158102766798418</v>
      </c>
      <c r="H8" s="33"/>
      <c r="I8" s="34">
        <v>18</v>
      </c>
      <c r="J8" s="33">
        <f t="shared" si="3"/>
        <v>7.1146245059288544</v>
      </c>
    </row>
    <row r="9" spans="1:16" ht="12" customHeight="1" x14ac:dyDescent="0.2">
      <c r="A9" s="16" t="s">
        <v>12</v>
      </c>
      <c r="B9" s="30">
        <f t="shared" si="0"/>
        <v>226</v>
      </c>
      <c r="C9" s="31">
        <v>180</v>
      </c>
      <c r="D9" s="32">
        <f t="shared" si="1"/>
        <v>79.646017699115049</v>
      </c>
      <c r="E9" s="33"/>
      <c r="F9" s="31">
        <v>31</v>
      </c>
      <c r="G9" s="33">
        <f t="shared" si="2"/>
        <v>13.716814159292035</v>
      </c>
      <c r="H9" s="33"/>
      <c r="I9" s="34">
        <v>15</v>
      </c>
      <c r="J9" s="33">
        <f t="shared" si="3"/>
        <v>6.6371681415929213</v>
      </c>
      <c r="O9" s="29"/>
      <c r="P9" s="29"/>
    </row>
    <row r="10" spans="1:16" ht="17.25" customHeight="1" x14ac:dyDescent="0.2">
      <c r="A10" s="16" t="s">
        <v>13</v>
      </c>
      <c r="B10" s="30">
        <f t="shared" si="0"/>
        <v>713</v>
      </c>
      <c r="C10" s="31">
        <v>512</v>
      </c>
      <c r="D10" s="32">
        <f t="shared" si="1"/>
        <v>71.809256661991583</v>
      </c>
      <c r="E10" s="33"/>
      <c r="F10" s="31">
        <v>144</v>
      </c>
      <c r="G10" s="33">
        <f t="shared" si="2"/>
        <v>20.196353436185134</v>
      </c>
      <c r="H10" s="33"/>
      <c r="I10" s="34">
        <v>57</v>
      </c>
      <c r="J10" s="33">
        <f t="shared" si="3"/>
        <v>7.9943899018232818</v>
      </c>
    </row>
    <row r="11" spans="1:16" ht="12" customHeight="1" x14ac:dyDescent="0.2">
      <c r="A11" s="16" t="s">
        <v>14</v>
      </c>
      <c r="B11" s="30">
        <f t="shared" si="0"/>
        <v>2176</v>
      </c>
      <c r="C11" s="31">
        <v>1771</v>
      </c>
      <c r="D11" s="32">
        <f t="shared" si="1"/>
        <v>81.387867647058826</v>
      </c>
      <c r="E11" s="33"/>
      <c r="F11" s="31">
        <v>260</v>
      </c>
      <c r="G11" s="33">
        <f t="shared" si="2"/>
        <v>11.948529411764707</v>
      </c>
      <c r="H11" s="33"/>
      <c r="I11" s="34">
        <v>145</v>
      </c>
      <c r="J11" s="33">
        <f t="shared" si="3"/>
        <v>6.6636029411764701</v>
      </c>
    </row>
    <row r="12" spans="1:16" ht="12" customHeight="1" x14ac:dyDescent="0.2">
      <c r="A12" s="16" t="s">
        <v>15</v>
      </c>
      <c r="B12" s="30">
        <f t="shared" si="0"/>
        <v>161</v>
      </c>
      <c r="C12" s="31">
        <v>119</v>
      </c>
      <c r="D12" s="32">
        <f t="shared" si="1"/>
        <v>73.91304347826086</v>
      </c>
      <c r="E12" s="33"/>
      <c r="F12" s="31">
        <v>28</v>
      </c>
      <c r="G12" s="33">
        <f t="shared" si="2"/>
        <v>17.391304347826086</v>
      </c>
      <c r="H12" s="33"/>
      <c r="I12" s="34">
        <v>14</v>
      </c>
      <c r="J12" s="33">
        <f t="shared" si="3"/>
        <v>8.695652173913043</v>
      </c>
    </row>
    <row r="13" spans="1:16" ht="12" customHeight="1" x14ac:dyDescent="0.2">
      <c r="A13" s="16" t="s">
        <v>16</v>
      </c>
      <c r="B13" s="30">
        <f t="shared" si="0"/>
        <v>116</v>
      </c>
      <c r="C13" s="31">
        <v>82</v>
      </c>
      <c r="D13" s="32">
        <f t="shared" si="1"/>
        <v>70.689655172413794</v>
      </c>
      <c r="E13" s="33"/>
      <c r="F13" s="31">
        <v>25</v>
      </c>
      <c r="G13" s="33">
        <f t="shared" si="2"/>
        <v>21.551724137931032</v>
      </c>
      <c r="H13" s="33"/>
      <c r="I13" s="34">
        <v>9</v>
      </c>
      <c r="J13" s="33">
        <f t="shared" si="3"/>
        <v>7.7586206896551726</v>
      </c>
    </row>
    <row r="14" spans="1:16" ht="12" customHeight="1" x14ac:dyDescent="0.2">
      <c r="A14" s="16" t="s">
        <v>17</v>
      </c>
      <c r="B14" s="30">
        <f t="shared" si="0"/>
        <v>857</v>
      </c>
      <c r="C14" s="31">
        <v>717</v>
      </c>
      <c r="D14" s="32">
        <f t="shared" si="1"/>
        <v>83.663943990665118</v>
      </c>
      <c r="E14" s="33"/>
      <c r="F14" s="31">
        <v>85</v>
      </c>
      <c r="G14" s="33">
        <f t="shared" si="2"/>
        <v>9.9183197199533257</v>
      </c>
      <c r="H14" s="33"/>
      <c r="I14" s="34">
        <v>55</v>
      </c>
      <c r="J14" s="33">
        <f t="shared" si="3"/>
        <v>6.4177362893815637</v>
      </c>
    </row>
    <row r="15" spans="1:16" ht="17.25" customHeight="1" x14ac:dyDescent="0.2">
      <c r="A15" s="16" t="s">
        <v>18</v>
      </c>
      <c r="B15" s="30">
        <f t="shared" si="0"/>
        <v>170</v>
      </c>
      <c r="C15" s="31">
        <v>141</v>
      </c>
      <c r="D15" s="32">
        <f t="shared" si="1"/>
        <v>82.941176470588246</v>
      </c>
      <c r="E15" s="33"/>
      <c r="F15" s="31">
        <v>18</v>
      </c>
      <c r="G15" s="33">
        <f t="shared" si="2"/>
        <v>10.588235294117647</v>
      </c>
      <c r="H15" s="33"/>
      <c r="I15" s="34">
        <v>11</v>
      </c>
      <c r="J15" s="33">
        <f t="shared" si="3"/>
        <v>6.4705882352941186</v>
      </c>
    </row>
    <row r="16" spans="1:16" ht="12" customHeight="1" x14ac:dyDescent="0.2">
      <c r="A16" s="16" t="s">
        <v>19</v>
      </c>
      <c r="B16" s="30">
        <f t="shared" si="0"/>
        <v>822</v>
      </c>
      <c r="C16" s="31">
        <v>648</v>
      </c>
      <c r="D16" s="32">
        <f t="shared" si="1"/>
        <v>78.832116788321173</v>
      </c>
      <c r="E16" s="33"/>
      <c r="F16" s="31">
        <v>134</v>
      </c>
      <c r="G16" s="33">
        <f t="shared" si="2"/>
        <v>16.301703163017031</v>
      </c>
      <c r="H16" s="33"/>
      <c r="I16" s="34">
        <v>40</v>
      </c>
      <c r="J16" s="33">
        <f t="shared" si="3"/>
        <v>4.8661800486618008</v>
      </c>
    </row>
    <row r="17" spans="1:19" ht="12" customHeight="1" x14ac:dyDescent="0.2">
      <c r="A17" s="16" t="s">
        <v>20</v>
      </c>
      <c r="B17" s="30">
        <f t="shared" si="0"/>
        <v>59</v>
      </c>
      <c r="C17" s="31">
        <v>37</v>
      </c>
      <c r="D17" s="32">
        <f t="shared" si="1"/>
        <v>62.711864406779661</v>
      </c>
      <c r="E17" s="33"/>
      <c r="F17" s="31">
        <v>8</v>
      </c>
      <c r="G17" s="33">
        <f t="shared" si="2"/>
        <v>13.559322033898304</v>
      </c>
      <c r="H17" s="33"/>
      <c r="I17" s="34">
        <v>14</v>
      </c>
      <c r="J17" s="33">
        <f t="shared" si="3"/>
        <v>23.728813559322035</v>
      </c>
    </row>
    <row r="18" spans="1:19" ht="12" customHeight="1" x14ac:dyDescent="0.2">
      <c r="A18" s="16" t="s">
        <v>21</v>
      </c>
      <c r="B18" s="30">
        <f t="shared" si="0"/>
        <v>488</v>
      </c>
      <c r="C18" s="31">
        <v>371</v>
      </c>
      <c r="D18" s="32">
        <f t="shared" si="1"/>
        <v>76.02459016393442</v>
      </c>
      <c r="E18" s="33"/>
      <c r="F18" s="31">
        <v>77</v>
      </c>
      <c r="G18" s="33">
        <f t="shared" si="2"/>
        <v>15.778688524590164</v>
      </c>
      <c r="H18" s="33"/>
      <c r="I18" s="34">
        <v>40</v>
      </c>
      <c r="J18" s="33">
        <f t="shared" si="3"/>
        <v>8.1967213114754092</v>
      </c>
      <c r="O18" s="29"/>
      <c r="P18" s="29"/>
      <c r="S18" s="29"/>
    </row>
    <row r="19" spans="1:19" ht="12" customHeight="1" x14ac:dyDescent="0.2">
      <c r="A19" s="16" t="s">
        <v>22</v>
      </c>
      <c r="B19" s="30">
        <f t="shared" si="0"/>
        <v>203</v>
      </c>
      <c r="C19" s="31">
        <v>150</v>
      </c>
      <c r="D19" s="32">
        <f t="shared" si="1"/>
        <v>73.891625615763544</v>
      </c>
      <c r="E19" s="33"/>
      <c r="F19" s="31">
        <v>28</v>
      </c>
      <c r="G19" s="33">
        <f t="shared" si="2"/>
        <v>13.793103448275861</v>
      </c>
      <c r="H19" s="33"/>
      <c r="I19" s="34">
        <v>25</v>
      </c>
      <c r="J19" s="33">
        <f t="shared" si="3"/>
        <v>12.315270935960591</v>
      </c>
      <c r="O19" s="29"/>
      <c r="P19" s="29"/>
    </row>
    <row r="20" spans="1:19" ht="17.25" customHeight="1" x14ac:dyDescent="0.2">
      <c r="A20" s="16" t="s">
        <v>23</v>
      </c>
      <c r="B20" s="30">
        <f t="shared" si="0"/>
        <v>6161</v>
      </c>
      <c r="C20" s="31">
        <v>3233</v>
      </c>
      <c r="D20" s="32">
        <f t="shared" si="1"/>
        <v>52.475247524752476</v>
      </c>
      <c r="E20" s="35"/>
      <c r="F20" s="31">
        <v>2742</v>
      </c>
      <c r="G20" s="33">
        <f t="shared" si="2"/>
        <v>44.505762051615001</v>
      </c>
      <c r="H20" s="33"/>
      <c r="I20" s="34">
        <v>186</v>
      </c>
      <c r="J20" s="33">
        <f t="shared" si="3"/>
        <v>3.0189904236325273</v>
      </c>
      <c r="O20" s="29"/>
      <c r="P20" s="29"/>
    </row>
    <row r="21" spans="1:19" ht="17.25" customHeight="1" x14ac:dyDescent="0.2">
      <c r="A21" s="16" t="s">
        <v>24</v>
      </c>
      <c r="B21" s="31">
        <f>SUM(B22:B23)</f>
        <v>8082</v>
      </c>
      <c r="C21" s="31">
        <f>SUM(C22:C23)</f>
        <v>6306</v>
      </c>
      <c r="D21" s="32">
        <f t="shared" si="1"/>
        <v>78.025241276911657</v>
      </c>
      <c r="E21" s="33"/>
      <c r="F21" s="31">
        <f>SUM(F22:F23)</f>
        <v>1192</v>
      </c>
      <c r="G21" s="33">
        <f t="shared" si="2"/>
        <v>14.748824548379114</v>
      </c>
      <c r="H21" s="33"/>
      <c r="I21" s="34">
        <f>SUM(I22:I23)</f>
        <v>584</v>
      </c>
      <c r="J21" s="33">
        <f t="shared" si="3"/>
        <v>7.2259341747092307</v>
      </c>
      <c r="O21" s="29"/>
    </row>
    <row r="22" spans="1:19" ht="12" customHeight="1" x14ac:dyDescent="0.2">
      <c r="A22" s="23" t="s">
        <v>25</v>
      </c>
      <c r="B22" s="31">
        <f>SUM(B6:B7,B9:B11,B14:B16,B18)</f>
        <v>7061</v>
      </c>
      <c r="C22" s="31">
        <f>SUM(C6:C7,C9:C11,C14:C16,C18)</f>
        <v>5572</v>
      </c>
      <c r="D22" s="32">
        <f t="shared" si="1"/>
        <v>78.912335363262997</v>
      </c>
      <c r="E22" s="33"/>
      <c r="F22" s="31">
        <f>SUM(F6:F7,F9:F11,F14:F16,F18)</f>
        <v>1012</v>
      </c>
      <c r="G22" s="33">
        <f t="shared" si="2"/>
        <v>14.332247557003258</v>
      </c>
      <c r="H22" s="33"/>
      <c r="I22" s="34">
        <f>SUM(I6:I7,I9:I11,I14:I16,I18)</f>
        <v>477</v>
      </c>
      <c r="J22" s="33">
        <f t="shared" si="3"/>
        <v>6.7554170797337481</v>
      </c>
      <c r="O22" s="29"/>
      <c r="P22" s="29"/>
      <c r="S22" s="29"/>
    </row>
    <row r="23" spans="1:19" ht="12" customHeight="1" x14ac:dyDescent="0.2">
      <c r="A23" s="16" t="s">
        <v>26</v>
      </c>
      <c r="B23" s="31">
        <f>SUM(B5,B8,B12:B13,B17,B19)</f>
        <v>1021</v>
      </c>
      <c r="C23" s="31">
        <f>SUM(C5,C8,C12:C13,C17,C19)</f>
        <v>734</v>
      </c>
      <c r="D23" s="32">
        <f t="shared" si="1"/>
        <v>71.890303623898149</v>
      </c>
      <c r="E23" s="33"/>
      <c r="F23" s="31">
        <f>SUM(F5,F8,F12:F13,F17,F19)</f>
        <v>180</v>
      </c>
      <c r="G23" s="33">
        <f t="shared" si="2"/>
        <v>17.629774730656219</v>
      </c>
      <c r="H23" s="33"/>
      <c r="I23" s="34">
        <f>SUM(I5,I8,I12:I13,I17,I19)</f>
        <v>107</v>
      </c>
      <c r="J23" s="33">
        <f t="shared" si="3"/>
        <v>10.479921645445641</v>
      </c>
    </row>
    <row r="24" spans="1:19" ht="17.25" customHeight="1" thickBot="1" x14ac:dyDescent="0.25">
      <c r="A24" s="24" t="s">
        <v>27</v>
      </c>
      <c r="B24" s="36">
        <f>SUM(B20:B21)</f>
        <v>14243</v>
      </c>
      <c r="C24" s="36">
        <f>SUM(C20:C21)</f>
        <v>9539</v>
      </c>
      <c r="D24" s="37">
        <f t="shared" si="1"/>
        <v>66.973250017552473</v>
      </c>
      <c r="E24" s="38"/>
      <c r="F24" s="36">
        <f>SUM(F20:F21)</f>
        <v>3934</v>
      </c>
      <c r="G24" s="38">
        <f t="shared" si="2"/>
        <v>27.620585550796882</v>
      </c>
      <c r="H24" s="38"/>
      <c r="I24" s="36">
        <f>SUM(I20:I21)</f>
        <v>770</v>
      </c>
      <c r="J24" s="38">
        <f t="shared" si="3"/>
        <v>5.4061644316506356</v>
      </c>
    </row>
    <row r="25" spans="1:19" ht="12" customHeight="1" x14ac:dyDescent="0.2">
      <c r="A25" s="28" t="s">
        <v>29</v>
      </c>
    </row>
    <row r="26" spans="1:19" ht="12" customHeight="1" x14ac:dyDescent="0.2">
      <c r="A26" s="28" t="s">
        <v>41</v>
      </c>
    </row>
  </sheetData>
  <pageMargins left="0.75" right="0.75" top="1" bottom="1" header="0.5" footer="0.5"/>
  <pageSetup paperSize="9" orientation="portrait" r:id="rId1"/>
  <headerFooter alignWithMargins="0"/>
  <ignoredErrors>
    <ignoredError sqref="J5:J24 G5:G24 F21 D5:D24 B21:C21 B22:C22 B23:C24 F24 I21:I24 F22:F2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D2492-BED4-4C0E-8D7C-05F49E518C6F}">
  <dimension ref="A1:S26"/>
  <sheetViews>
    <sheetView showGridLines="0" workbookViewId="0"/>
  </sheetViews>
  <sheetFormatPr defaultColWidth="9.140625" defaultRowHeight="12.75" x14ac:dyDescent="0.2"/>
  <cols>
    <col min="1" max="1" width="12" style="2" customWidth="1"/>
    <col min="2" max="2" width="12.28515625" style="2" customWidth="1"/>
    <col min="3" max="4" width="7.7109375" style="2" customWidth="1"/>
    <col min="5" max="5" width="2.28515625" style="2" customWidth="1"/>
    <col min="6" max="6" width="6.140625" style="2" customWidth="1"/>
    <col min="7" max="7" width="7.7109375" style="2" customWidth="1"/>
    <col min="8" max="8" width="2.140625" style="2" customWidth="1"/>
    <col min="9" max="9" width="6.140625" style="2" customWidth="1"/>
    <col min="10" max="10" width="7.7109375" style="2" customWidth="1"/>
    <col min="11" max="16384" width="9.140625" style="2"/>
  </cols>
  <sheetData>
    <row r="1" spans="1:16" x14ac:dyDescent="0.2">
      <c r="A1" s="1" t="s">
        <v>28</v>
      </c>
      <c r="K1" s="39" t="s">
        <v>39</v>
      </c>
      <c r="L1" s="39"/>
      <c r="M1" s="39"/>
      <c r="N1" s="39"/>
    </row>
    <row r="2" spans="1:16" ht="28.15" customHeight="1" thickBot="1" x14ac:dyDescent="0.25">
      <c r="A2" s="3" t="s">
        <v>38</v>
      </c>
      <c r="B2" s="4"/>
      <c r="C2" s="4"/>
      <c r="D2" s="4"/>
      <c r="E2" s="4"/>
      <c r="F2" s="4"/>
      <c r="G2" s="4"/>
      <c r="H2" s="4"/>
      <c r="I2" s="4"/>
      <c r="J2" s="4"/>
    </row>
    <row r="3" spans="1:16" ht="12" customHeight="1" x14ac:dyDescent="0.2">
      <c r="A3" s="5" t="s">
        <v>0</v>
      </c>
      <c r="B3" s="6" t="s">
        <v>1</v>
      </c>
      <c r="C3" s="7" t="s">
        <v>2</v>
      </c>
      <c r="D3" s="8"/>
      <c r="E3" s="5"/>
      <c r="F3" s="9" t="s">
        <v>3</v>
      </c>
      <c r="G3" s="10"/>
      <c r="H3" s="11"/>
      <c r="I3" s="12" t="s">
        <v>4</v>
      </c>
      <c r="J3" s="9"/>
    </row>
    <row r="4" spans="1:16" ht="12" customHeight="1" x14ac:dyDescent="0.2">
      <c r="A4" s="13"/>
      <c r="B4" s="14" t="s">
        <v>5</v>
      </c>
      <c r="C4" s="15" t="s">
        <v>6</v>
      </c>
      <c r="D4" s="15" t="s">
        <v>7</v>
      </c>
      <c r="E4" s="14"/>
      <c r="F4" s="14" t="s">
        <v>6</v>
      </c>
      <c r="G4" s="15" t="s">
        <v>7</v>
      </c>
      <c r="H4" s="14"/>
      <c r="I4" s="14" t="s">
        <v>6</v>
      </c>
      <c r="J4" s="15" t="s">
        <v>7</v>
      </c>
    </row>
    <row r="5" spans="1:16" ht="12" customHeight="1" x14ac:dyDescent="0.2">
      <c r="A5" s="16" t="s">
        <v>8</v>
      </c>
      <c r="B5" s="30">
        <f>SUM(C5,F5,I5)</f>
        <v>226</v>
      </c>
      <c r="C5" s="31">
        <v>153</v>
      </c>
      <c r="D5" s="32">
        <f>SUM(C5/B5)*100</f>
        <v>67.69911504424779</v>
      </c>
      <c r="E5" s="33"/>
      <c r="F5" s="31">
        <v>50</v>
      </c>
      <c r="G5" s="33">
        <f>F5/B5*100</f>
        <v>22.123893805309734</v>
      </c>
      <c r="H5" s="33"/>
      <c r="I5" s="34">
        <v>23</v>
      </c>
      <c r="J5" s="33">
        <f>I5/B5*100</f>
        <v>10.176991150442479</v>
      </c>
      <c r="O5" s="29"/>
    </row>
    <row r="6" spans="1:16" ht="12" customHeight="1" x14ac:dyDescent="0.2">
      <c r="A6" s="16" t="s">
        <v>9</v>
      </c>
      <c r="B6" s="30">
        <f t="shared" ref="B6:B20" si="0">SUM(C6,F6,I6)</f>
        <v>456</v>
      </c>
      <c r="C6" s="31">
        <v>359</v>
      </c>
      <c r="D6" s="32">
        <f t="shared" ref="D6:D24" si="1">SUM(C6/B6)*100</f>
        <v>78.728070175438589</v>
      </c>
      <c r="E6" s="33"/>
      <c r="F6" s="31">
        <v>64</v>
      </c>
      <c r="G6" s="33">
        <f t="shared" ref="G6:G24" si="2">F6/B6*100</f>
        <v>14.035087719298245</v>
      </c>
      <c r="H6" s="33"/>
      <c r="I6" s="34">
        <v>33</v>
      </c>
      <c r="J6" s="33">
        <f t="shared" ref="J6:J24" si="3">I6/B6*100</f>
        <v>7.2368421052631584</v>
      </c>
    </row>
    <row r="7" spans="1:16" ht="12" customHeight="1" x14ac:dyDescent="0.2">
      <c r="A7" s="16" t="s">
        <v>10</v>
      </c>
      <c r="B7" s="30">
        <f t="shared" si="0"/>
        <v>1147</v>
      </c>
      <c r="C7" s="31">
        <v>898</v>
      </c>
      <c r="D7" s="32">
        <f t="shared" si="1"/>
        <v>78.291194420226674</v>
      </c>
      <c r="E7" s="33"/>
      <c r="F7" s="31">
        <v>187</v>
      </c>
      <c r="G7" s="33">
        <f t="shared" si="2"/>
        <v>16.303400174367916</v>
      </c>
      <c r="H7" s="33"/>
      <c r="I7" s="34">
        <v>62</v>
      </c>
      <c r="J7" s="33">
        <f t="shared" si="3"/>
        <v>5.4054054054054053</v>
      </c>
    </row>
    <row r="8" spans="1:16" ht="12" customHeight="1" x14ac:dyDescent="0.2">
      <c r="A8" s="16" t="s">
        <v>11</v>
      </c>
      <c r="B8" s="30">
        <f t="shared" si="0"/>
        <v>250</v>
      </c>
      <c r="C8" s="31">
        <v>183</v>
      </c>
      <c r="D8" s="32">
        <f t="shared" si="1"/>
        <v>73.2</v>
      </c>
      <c r="E8" s="33"/>
      <c r="F8" s="31">
        <v>58</v>
      </c>
      <c r="G8" s="33">
        <f t="shared" si="2"/>
        <v>23.200000000000003</v>
      </c>
      <c r="H8" s="33"/>
      <c r="I8" s="34">
        <v>9</v>
      </c>
      <c r="J8" s="33">
        <f t="shared" si="3"/>
        <v>3.5999999999999996</v>
      </c>
    </row>
    <row r="9" spans="1:16" ht="12" customHeight="1" x14ac:dyDescent="0.2">
      <c r="A9" s="16" t="s">
        <v>12</v>
      </c>
      <c r="B9" s="30">
        <f t="shared" si="0"/>
        <v>220</v>
      </c>
      <c r="C9" s="31">
        <v>178</v>
      </c>
      <c r="D9" s="32">
        <f t="shared" si="1"/>
        <v>80.909090909090907</v>
      </c>
      <c r="E9" s="33"/>
      <c r="F9" s="31">
        <v>30</v>
      </c>
      <c r="G9" s="33">
        <f t="shared" si="2"/>
        <v>13.636363636363635</v>
      </c>
      <c r="H9" s="33"/>
      <c r="I9" s="34">
        <v>12</v>
      </c>
      <c r="J9" s="33">
        <f t="shared" si="3"/>
        <v>5.4545454545454541</v>
      </c>
      <c r="O9" s="29"/>
      <c r="P9" s="29"/>
    </row>
    <row r="10" spans="1:16" ht="17.25" customHeight="1" x14ac:dyDescent="0.2">
      <c r="A10" s="16" t="s">
        <v>13</v>
      </c>
      <c r="B10" s="30">
        <f t="shared" si="0"/>
        <v>705</v>
      </c>
      <c r="C10" s="31">
        <v>532</v>
      </c>
      <c r="D10" s="32">
        <f t="shared" si="1"/>
        <v>75.460992907801412</v>
      </c>
      <c r="E10" s="33"/>
      <c r="F10" s="31">
        <v>131</v>
      </c>
      <c r="G10" s="33">
        <f t="shared" si="2"/>
        <v>18.581560283687942</v>
      </c>
      <c r="H10" s="33"/>
      <c r="I10" s="34">
        <v>42</v>
      </c>
      <c r="J10" s="33">
        <f t="shared" si="3"/>
        <v>5.9574468085106389</v>
      </c>
    </row>
    <row r="11" spans="1:16" ht="12" customHeight="1" x14ac:dyDescent="0.2">
      <c r="A11" s="16" t="s">
        <v>14</v>
      </c>
      <c r="B11" s="30">
        <f t="shared" si="0"/>
        <v>2105</v>
      </c>
      <c r="C11" s="31">
        <v>1729</v>
      </c>
      <c r="D11" s="32">
        <f t="shared" si="1"/>
        <v>82.137767220902617</v>
      </c>
      <c r="E11" s="33"/>
      <c r="F11" s="31">
        <v>228</v>
      </c>
      <c r="G11" s="33">
        <f t="shared" si="2"/>
        <v>10.831353919239906</v>
      </c>
      <c r="H11" s="33"/>
      <c r="I11" s="34">
        <v>148</v>
      </c>
      <c r="J11" s="33">
        <f t="shared" si="3"/>
        <v>7.0308788598574825</v>
      </c>
    </row>
    <row r="12" spans="1:16" ht="12" customHeight="1" x14ac:dyDescent="0.2">
      <c r="A12" s="16" t="s">
        <v>15</v>
      </c>
      <c r="B12" s="30">
        <f t="shared" si="0"/>
        <v>161</v>
      </c>
      <c r="C12" s="31">
        <v>119</v>
      </c>
      <c r="D12" s="32">
        <f t="shared" si="1"/>
        <v>73.91304347826086</v>
      </c>
      <c r="E12" s="33"/>
      <c r="F12" s="31">
        <v>25</v>
      </c>
      <c r="G12" s="33">
        <f t="shared" si="2"/>
        <v>15.527950310559005</v>
      </c>
      <c r="H12" s="33"/>
      <c r="I12" s="34">
        <v>17</v>
      </c>
      <c r="J12" s="33">
        <f t="shared" si="3"/>
        <v>10.559006211180124</v>
      </c>
    </row>
    <row r="13" spans="1:16" ht="12" customHeight="1" x14ac:dyDescent="0.2">
      <c r="A13" s="16" t="s">
        <v>16</v>
      </c>
      <c r="B13" s="30">
        <f t="shared" si="0"/>
        <v>117</v>
      </c>
      <c r="C13" s="31">
        <v>83</v>
      </c>
      <c r="D13" s="32">
        <f t="shared" si="1"/>
        <v>70.940170940170944</v>
      </c>
      <c r="E13" s="33"/>
      <c r="F13" s="31">
        <v>25</v>
      </c>
      <c r="G13" s="33">
        <f t="shared" si="2"/>
        <v>21.367521367521366</v>
      </c>
      <c r="H13" s="33"/>
      <c r="I13" s="34">
        <v>9</v>
      </c>
      <c r="J13" s="33">
        <f t="shared" si="3"/>
        <v>7.6923076923076925</v>
      </c>
    </row>
    <row r="14" spans="1:16" ht="12" customHeight="1" x14ac:dyDescent="0.2">
      <c r="A14" s="16" t="s">
        <v>17</v>
      </c>
      <c r="B14" s="30">
        <f t="shared" si="0"/>
        <v>833</v>
      </c>
      <c r="C14" s="31">
        <v>699</v>
      </c>
      <c r="D14" s="32">
        <f t="shared" si="1"/>
        <v>83.913565426170464</v>
      </c>
      <c r="E14" s="33"/>
      <c r="F14" s="31">
        <v>94</v>
      </c>
      <c r="G14" s="33">
        <f t="shared" si="2"/>
        <v>11.284513805522209</v>
      </c>
      <c r="H14" s="33"/>
      <c r="I14" s="34">
        <v>40</v>
      </c>
      <c r="J14" s="33">
        <f t="shared" si="3"/>
        <v>4.8019207683073235</v>
      </c>
    </row>
    <row r="15" spans="1:16" ht="17.25" customHeight="1" x14ac:dyDescent="0.2">
      <c r="A15" s="16" t="s">
        <v>18</v>
      </c>
      <c r="B15" s="30">
        <f t="shared" si="0"/>
        <v>168</v>
      </c>
      <c r="C15" s="31">
        <v>144</v>
      </c>
      <c r="D15" s="32">
        <f t="shared" si="1"/>
        <v>85.714285714285708</v>
      </c>
      <c r="E15" s="33"/>
      <c r="F15" s="31">
        <v>15</v>
      </c>
      <c r="G15" s="33">
        <f t="shared" si="2"/>
        <v>8.9285714285714288</v>
      </c>
      <c r="H15" s="33"/>
      <c r="I15" s="34">
        <v>9</v>
      </c>
      <c r="J15" s="33">
        <f t="shared" si="3"/>
        <v>5.3571428571428568</v>
      </c>
    </row>
    <row r="16" spans="1:16" ht="12" customHeight="1" x14ac:dyDescent="0.2">
      <c r="A16" s="16" t="s">
        <v>19</v>
      </c>
      <c r="B16" s="30">
        <f t="shared" si="0"/>
        <v>826</v>
      </c>
      <c r="C16" s="31">
        <v>656</v>
      </c>
      <c r="D16" s="32">
        <f t="shared" si="1"/>
        <v>79.418886198547213</v>
      </c>
      <c r="E16" s="33"/>
      <c r="F16" s="31">
        <v>135</v>
      </c>
      <c r="G16" s="33">
        <f t="shared" si="2"/>
        <v>16.343825665859566</v>
      </c>
      <c r="H16" s="33"/>
      <c r="I16" s="34">
        <v>35</v>
      </c>
      <c r="J16" s="33">
        <f t="shared" si="3"/>
        <v>4.2372881355932197</v>
      </c>
    </row>
    <row r="17" spans="1:19" ht="12" customHeight="1" x14ac:dyDescent="0.2">
      <c r="A17" s="16" t="s">
        <v>20</v>
      </c>
      <c r="B17" s="30">
        <f t="shared" si="0"/>
        <v>54</v>
      </c>
      <c r="C17" s="31">
        <v>40</v>
      </c>
      <c r="D17" s="32">
        <f t="shared" si="1"/>
        <v>74.074074074074076</v>
      </c>
      <c r="E17" s="33"/>
      <c r="F17" s="31">
        <v>5</v>
      </c>
      <c r="G17" s="33">
        <f t="shared" si="2"/>
        <v>9.2592592592592595</v>
      </c>
      <c r="H17" s="33"/>
      <c r="I17" s="34">
        <v>9</v>
      </c>
      <c r="J17" s="33">
        <f t="shared" si="3"/>
        <v>16.666666666666664</v>
      </c>
    </row>
    <row r="18" spans="1:19" ht="12" customHeight="1" x14ac:dyDescent="0.2">
      <c r="A18" s="16" t="s">
        <v>21</v>
      </c>
      <c r="B18" s="30">
        <f t="shared" si="0"/>
        <v>492</v>
      </c>
      <c r="C18" s="31">
        <v>381</v>
      </c>
      <c r="D18" s="32">
        <f t="shared" si="1"/>
        <v>77.439024390243901</v>
      </c>
      <c r="E18" s="33"/>
      <c r="F18" s="31">
        <v>75</v>
      </c>
      <c r="G18" s="33">
        <f t="shared" si="2"/>
        <v>15.24390243902439</v>
      </c>
      <c r="H18" s="33"/>
      <c r="I18" s="34">
        <v>36</v>
      </c>
      <c r="J18" s="33">
        <f t="shared" si="3"/>
        <v>7.3170731707317067</v>
      </c>
      <c r="O18" s="29"/>
      <c r="P18" s="29"/>
      <c r="S18" s="29"/>
    </row>
    <row r="19" spans="1:19" ht="12" customHeight="1" x14ac:dyDescent="0.2">
      <c r="A19" s="16" t="s">
        <v>22</v>
      </c>
      <c r="B19" s="30">
        <f t="shared" si="0"/>
        <v>200</v>
      </c>
      <c r="C19" s="31">
        <v>151</v>
      </c>
      <c r="D19" s="32">
        <f t="shared" si="1"/>
        <v>75.5</v>
      </c>
      <c r="E19" s="33"/>
      <c r="F19" s="31">
        <v>28</v>
      </c>
      <c r="G19" s="33">
        <f t="shared" si="2"/>
        <v>14.000000000000002</v>
      </c>
      <c r="H19" s="33"/>
      <c r="I19" s="34">
        <v>21</v>
      </c>
      <c r="J19" s="33">
        <f t="shared" si="3"/>
        <v>10.5</v>
      </c>
      <c r="O19" s="29"/>
      <c r="P19" s="29"/>
    </row>
    <row r="20" spans="1:19" ht="17.25" customHeight="1" x14ac:dyDescent="0.2">
      <c r="A20" s="16" t="s">
        <v>23</v>
      </c>
      <c r="B20" s="30">
        <f t="shared" si="0"/>
        <v>6125</v>
      </c>
      <c r="C20" s="31">
        <v>3082</v>
      </c>
      <c r="D20" s="32">
        <f t="shared" si="1"/>
        <v>50.318367346938771</v>
      </c>
      <c r="E20" s="35"/>
      <c r="F20" s="31">
        <v>2808</v>
      </c>
      <c r="G20" s="33">
        <f t="shared" si="2"/>
        <v>45.844897959183669</v>
      </c>
      <c r="H20" s="33"/>
      <c r="I20" s="34">
        <v>235</v>
      </c>
      <c r="J20" s="33">
        <f t="shared" si="3"/>
        <v>3.8367346938775513</v>
      </c>
      <c r="O20" s="29"/>
      <c r="P20" s="29"/>
    </row>
    <row r="21" spans="1:19" ht="17.25" customHeight="1" x14ac:dyDescent="0.2">
      <c r="A21" s="16" t="s">
        <v>24</v>
      </c>
      <c r="B21" s="31">
        <f>SUM(B22:B23)</f>
        <v>7960</v>
      </c>
      <c r="C21" s="31">
        <f>SUM(C22:C23)</f>
        <v>6305</v>
      </c>
      <c r="D21" s="32">
        <f t="shared" si="1"/>
        <v>79.208542713567837</v>
      </c>
      <c r="E21" s="33"/>
      <c r="F21" s="31">
        <f>SUM(F22:F23)</f>
        <v>1150</v>
      </c>
      <c r="G21" s="33">
        <f t="shared" si="2"/>
        <v>14.447236180904522</v>
      </c>
      <c r="H21" s="33"/>
      <c r="I21" s="34">
        <f>SUM(I22:I23)</f>
        <v>505</v>
      </c>
      <c r="J21" s="33">
        <f t="shared" si="3"/>
        <v>6.3442211055276383</v>
      </c>
      <c r="O21" s="29"/>
    </row>
    <row r="22" spans="1:19" ht="12" customHeight="1" x14ac:dyDescent="0.2">
      <c r="A22" s="23" t="s">
        <v>25</v>
      </c>
      <c r="B22" s="31">
        <f>SUM(B6:B7,B9:B11,B14:B16,B18)</f>
        <v>6952</v>
      </c>
      <c r="C22" s="31">
        <f>SUM(C6:C7,C9:C11,C14:C16,C18)</f>
        <v>5576</v>
      </c>
      <c r="D22" s="32">
        <f t="shared" si="1"/>
        <v>80.207134637514386</v>
      </c>
      <c r="E22" s="33"/>
      <c r="F22" s="31">
        <f>SUM(F6:F7,F9:F11,F14:F16,F18)</f>
        <v>959</v>
      </c>
      <c r="G22" s="33">
        <f t="shared" si="2"/>
        <v>13.794591484464902</v>
      </c>
      <c r="H22" s="33"/>
      <c r="I22" s="34">
        <f>SUM(I6:I7,I9:I11,I14:I16,I18)</f>
        <v>417</v>
      </c>
      <c r="J22" s="33">
        <f t="shared" si="3"/>
        <v>5.9982738780207132</v>
      </c>
      <c r="O22" s="29"/>
      <c r="P22" s="29"/>
      <c r="S22" s="29"/>
    </row>
    <row r="23" spans="1:19" ht="12" customHeight="1" x14ac:dyDescent="0.2">
      <c r="A23" s="16" t="s">
        <v>26</v>
      </c>
      <c r="B23" s="31">
        <f>SUM(B5,B8,B12:B13,B17,B19)</f>
        <v>1008</v>
      </c>
      <c r="C23" s="31">
        <f>SUM(C5,C8,C12:C13,C17,C19)</f>
        <v>729</v>
      </c>
      <c r="D23" s="32">
        <f t="shared" si="1"/>
        <v>72.321428571428569</v>
      </c>
      <c r="E23" s="33"/>
      <c r="F23" s="31">
        <f>SUM(F5,F8,F12:F13,F17,F19)</f>
        <v>191</v>
      </c>
      <c r="G23" s="33">
        <f t="shared" si="2"/>
        <v>18.948412698412696</v>
      </c>
      <c r="H23" s="33"/>
      <c r="I23" s="34">
        <f>SUM(I5,I8,I12:I13,I17,I19)</f>
        <v>88</v>
      </c>
      <c r="J23" s="33">
        <f t="shared" si="3"/>
        <v>8.7301587301587293</v>
      </c>
    </row>
    <row r="24" spans="1:19" ht="17.25" customHeight="1" thickBot="1" x14ac:dyDescent="0.25">
      <c r="A24" s="24" t="s">
        <v>27</v>
      </c>
      <c r="B24" s="36">
        <f>SUM(B20:B21)</f>
        <v>14085</v>
      </c>
      <c r="C24" s="36">
        <f>SUM(C20:C21)</f>
        <v>9387</v>
      </c>
      <c r="D24" s="37">
        <f t="shared" si="1"/>
        <v>66.645367412140573</v>
      </c>
      <c r="E24" s="38"/>
      <c r="F24" s="36">
        <f>SUM(F20:F21)</f>
        <v>3958</v>
      </c>
      <c r="G24" s="38">
        <f t="shared" si="2"/>
        <v>28.100816471423499</v>
      </c>
      <c r="H24" s="38"/>
      <c r="I24" s="36">
        <f>SUM(I20:I21)</f>
        <v>740</v>
      </c>
      <c r="J24" s="38">
        <f t="shared" si="3"/>
        <v>5.2538161164359245</v>
      </c>
    </row>
    <row r="25" spans="1:19" ht="12" customHeight="1" x14ac:dyDescent="0.2">
      <c r="A25" s="28" t="s">
        <v>29</v>
      </c>
    </row>
    <row r="26" spans="1:19" ht="12" customHeight="1" x14ac:dyDescent="0.2">
      <c r="A26" s="28" t="s">
        <v>37</v>
      </c>
    </row>
  </sheetData>
  <pageMargins left="0.75" right="0.75" top="1" bottom="1" header="0.5" footer="0.5"/>
  <pageSetup paperSize="9" orientation="portrait" r:id="rId1"/>
  <headerFooter alignWithMargins="0"/>
  <ignoredErrors>
    <ignoredError sqref="D5:I20 D21:I24 B21:C24 J21:J24 J5:J2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8349E-9501-4A36-BF88-74BB021C140D}">
  <dimension ref="A1:S26"/>
  <sheetViews>
    <sheetView showGridLines="0" workbookViewId="0"/>
  </sheetViews>
  <sheetFormatPr defaultColWidth="9.140625" defaultRowHeight="12.75" x14ac:dyDescent="0.2"/>
  <cols>
    <col min="1" max="1" width="12" style="2" customWidth="1"/>
    <col min="2" max="2" width="12.28515625" style="2" customWidth="1"/>
    <col min="3" max="4" width="7.7109375" style="2" customWidth="1"/>
    <col min="5" max="5" width="2.28515625" style="2" customWidth="1"/>
    <col min="6" max="6" width="6.140625" style="2" customWidth="1"/>
    <col min="7" max="7" width="7.7109375" style="2" customWidth="1"/>
    <col min="8" max="8" width="2.140625" style="2" customWidth="1"/>
    <col min="9" max="9" width="6.140625" style="2" customWidth="1"/>
    <col min="10" max="10" width="7.7109375" style="2" customWidth="1"/>
    <col min="11" max="16384" width="9.140625" style="2"/>
  </cols>
  <sheetData>
    <row r="1" spans="1:16" x14ac:dyDescent="0.2">
      <c r="A1" s="1" t="s">
        <v>28</v>
      </c>
    </row>
    <row r="2" spans="1:16" ht="28.15" customHeight="1" thickBot="1" x14ac:dyDescent="0.25">
      <c r="A2" s="3" t="s">
        <v>35</v>
      </c>
      <c r="B2" s="4"/>
      <c r="C2" s="4"/>
      <c r="D2" s="4"/>
      <c r="E2" s="4"/>
      <c r="F2" s="4"/>
      <c r="G2" s="4"/>
      <c r="H2" s="4"/>
      <c r="I2" s="4"/>
      <c r="J2" s="4"/>
    </row>
    <row r="3" spans="1:16" ht="12" customHeight="1" x14ac:dyDescent="0.2">
      <c r="A3" s="5" t="s">
        <v>0</v>
      </c>
      <c r="B3" s="6" t="s">
        <v>1</v>
      </c>
      <c r="C3" s="7" t="s">
        <v>2</v>
      </c>
      <c r="D3" s="8"/>
      <c r="E3" s="5"/>
      <c r="F3" s="9" t="s">
        <v>3</v>
      </c>
      <c r="G3" s="10"/>
      <c r="H3" s="11"/>
      <c r="I3" s="12" t="s">
        <v>4</v>
      </c>
      <c r="J3" s="9"/>
    </row>
    <row r="4" spans="1:16" ht="12" customHeight="1" x14ac:dyDescent="0.2">
      <c r="A4" s="13"/>
      <c r="B4" s="14" t="s">
        <v>5</v>
      </c>
      <c r="C4" s="15" t="s">
        <v>6</v>
      </c>
      <c r="D4" s="15" t="s">
        <v>7</v>
      </c>
      <c r="E4" s="14"/>
      <c r="F4" s="14" t="s">
        <v>6</v>
      </c>
      <c r="G4" s="15" t="s">
        <v>7</v>
      </c>
      <c r="H4" s="14"/>
      <c r="I4" s="14" t="s">
        <v>6</v>
      </c>
      <c r="J4" s="15" t="s">
        <v>7</v>
      </c>
    </row>
    <row r="5" spans="1:16" ht="12" customHeight="1" x14ac:dyDescent="0.2">
      <c r="A5" s="16" t="s">
        <v>8</v>
      </c>
      <c r="B5" s="30">
        <f>SUM(C5,F5,I5)</f>
        <v>227</v>
      </c>
      <c r="C5" s="31">
        <v>156</v>
      </c>
      <c r="D5" s="32">
        <f>SUM(C5/B5)*100</f>
        <v>68.722466960352421</v>
      </c>
      <c r="E5" s="33"/>
      <c r="F5" s="31">
        <v>46</v>
      </c>
      <c r="G5" s="33">
        <f>F5/B5*100</f>
        <v>20.264317180616739</v>
      </c>
      <c r="H5" s="33"/>
      <c r="I5" s="34">
        <v>25</v>
      </c>
      <c r="J5" s="33">
        <f>I5/B5*100</f>
        <v>11.013215859030836</v>
      </c>
      <c r="O5" s="29"/>
    </row>
    <row r="6" spans="1:16" ht="12" customHeight="1" x14ac:dyDescent="0.2">
      <c r="A6" s="16" t="s">
        <v>9</v>
      </c>
      <c r="B6" s="30">
        <f t="shared" ref="B6:B20" si="0">SUM(C6,F6,I6)</f>
        <v>456</v>
      </c>
      <c r="C6" s="31">
        <v>357</v>
      </c>
      <c r="D6" s="32">
        <f t="shared" ref="D6:D24" si="1">SUM(C6/B6)*100</f>
        <v>78.289473684210535</v>
      </c>
      <c r="E6" s="33"/>
      <c r="F6" s="31">
        <v>66</v>
      </c>
      <c r="G6" s="33">
        <f t="shared" ref="G6:G24" si="2">F6/B6*100</f>
        <v>14.473684210526317</v>
      </c>
      <c r="H6" s="33"/>
      <c r="I6" s="34">
        <v>33</v>
      </c>
      <c r="J6" s="33">
        <f t="shared" ref="J6:J24" si="3">I6/B6*100</f>
        <v>7.2368421052631584</v>
      </c>
    </row>
    <row r="7" spans="1:16" ht="12" customHeight="1" x14ac:dyDescent="0.2">
      <c r="A7" s="16" t="s">
        <v>10</v>
      </c>
      <c r="B7" s="30">
        <f t="shared" si="0"/>
        <v>1147</v>
      </c>
      <c r="C7" s="31">
        <v>904</v>
      </c>
      <c r="D7" s="32">
        <f t="shared" si="1"/>
        <v>78.814298169136876</v>
      </c>
      <c r="E7" s="33"/>
      <c r="F7" s="31">
        <v>179</v>
      </c>
      <c r="G7" s="33">
        <f t="shared" si="2"/>
        <v>15.605928509154316</v>
      </c>
      <c r="H7" s="33"/>
      <c r="I7" s="34">
        <v>64</v>
      </c>
      <c r="J7" s="33">
        <f t="shared" si="3"/>
        <v>5.5797733217088057</v>
      </c>
    </row>
    <row r="8" spans="1:16" ht="12" customHeight="1" x14ac:dyDescent="0.2">
      <c r="A8" s="16" t="s">
        <v>11</v>
      </c>
      <c r="B8" s="30">
        <f t="shared" si="0"/>
        <v>256</v>
      </c>
      <c r="C8" s="31">
        <v>190</v>
      </c>
      <c r="D8" s="32">
        <f t="shared" si="1"/>
        <v>74.21875</v>
      </c>
      <c r="E8" s="33"/>
      <c r="F8" s="31">
        <v>50</v>
      </c>
      <c r="G8" s="33">
        <f t="shared" si="2"/>
        <v>19.53125</v>
      </c>
      <c r="H8" s="33"/>
      <c r="I8" s="34">
        <v>16</v>
      </c>
      <c r="J8" s="33">
        <f t="shared" si="3"/>
        <v>6.25</v>
      </c>
    </row>
    <row r="9" spans="1:16" ht="12" customHeight="1" x14ac:dyDescent="0.2">
      <c r="A9" s="16" t="s">
        <v>12</v>
      </c>
      <c r="B9" s="30">
        <f t="shared" si="0"/>
        <v>228</v>
      </c>
      <c r="C9" s="31">
        <v>182</v>
      </c>
      <c r="D9" s="32">
        <f t="shared" si="1"/>
        <v>79.824561403508781</v>
      </c>
      <c r="E9" s="33"/>
      <c r="F9" s="31">
        <v>33</v>
      </c>
      <c r="G9" s="33">
        <f t="shared" si="2"/>
        <v>14.473684210526317</v>
      </c>
      <c r="H9" s="33"/>
      <c r="I9" s="34">
        <v>13</v>
      </c>
      <c r="J9" s="33">
        <f t="shared" si="3"/>
        <v>5.7017543859649118</v>
      </c>
      <c r="O9" s="29"/>
      <c r="P9" s="29"/>
    </row>
    <row r="10" spans="1:16" ht="17.25" customHeight="1" x14ac:dyDescent="0.2">
      <c r="A10" s="16" t="s">
        <v>13</v>
      </c>
      <c r="B10" s="30">
        <f t="shared" si="0"/>
        <v>702</v>
      </c>
      <c r="C10" s="31">
        <v>533</v>
      </c>
      <c r="D10" s="32">
        <f t="shared" si="1"/>
        <v>75.925925925925924</v>
      </c>
      <c r="E10" s="33"/>
      <c r="F10" s="31">
        <v>136</v>
      </c>
      <c r="G10" s="33">
        <f t="shared" si="2"/>
        <v>19.373219373219371</v>
      </c>
      <c r="H10" s="33"/>
      <c r="I10" s="34">
        <v>33</v>
      </c>
      <c r="J10" s="33">
        <f t="shared" si="3"/>
        <v>4.700854700854701</v>
      </c>
    </row>
    <row r="11" spans="1:16" ht="12" customHeight="1" x14ac:dyDescent="0.2">
      <c r="A11" s="16" t="s">
        <v>14</v>
      </c>
      <c r="B11" s="30">
        <f t="shared" si="0"/>
        <v>2018</v>
      </c>
      <c r="C11" s="31">
        <v>1663</v>
      </c>
      <c r="D11" s="32">
        <f t="shared" si="1"/>
        <v>82.408325074331017</v>
      </c>
      <c r="E11" s="33"/>
      <c r="F11" s="31">
        <v>228</v>
      </c>
      <c r="G11" s="33">
        <f t="shared" si="2"/>
        <v>11.298315163528246</v>
      </c>
      <c r="H11" s="33"/>
      <c r="I11" s="34">
        <v>127</v>
      </c>
      <c r="J11" s="33">
        <f t="shared" si="3"/>
        <v>6.2933597621407333</v>
      </c>
    </row>
    <row r="12" spans="1:16" ht="12" customHeight="1" x14ac:dyDescent="0.2">
      <c r="A12" s="16" t="s">
        <v>15</v>
      </c>
      <c r="B12" s="30">
        <f t="shared" si="0"/>
        <v>162</v>
      </c>
      <c r="C12" s="31">
        <v>119</v>
      </c>
      <c r="D12" s="32">
        <f t="shared" si="1"/>
        <v>73.456790123456798</v>
      </c>
      <c r="E12" s="33"/>
      <c r="F12" s="31">
        <v>27</v>
      </c>
      <c r="G12" s="33">
        <f t="shared" si="2"/>
        <v>16.666666666666664</v>
      </c>
      <c r="H12" s="33"/>
      <c r="I12" s="34">
        <v>16</v>
      </c>
      <c r="J12" s="33">
        <f t="shared" si="3"/>
        <v>9.8765432098765427</v>
      </c>
    </row>
    <row r="13" spans="1:16" ht="12" customHeight="1" x14ac:dyDescent="0.2">
      <c r="A13" s="16" t="s">
        <v>16</v>
      </c>
      <c r="B13" s="30">
        <f t="shared" si="0"/>
        <v>122</v>
      </c>
      <c r="C13" s="31">
        <v>89</v>
      </c>
      <c r="D13" s="32">
        <f t="shared" si="1"/>
        <v>72.950819672131146</v>
      </c>
      <c r="E13" s="33"/>
      <c r="F13" s="31">
        <v>25</v>
      </c>
      <c r="G13" s="33">
        <f t="shared" si="2"/>
        <v>20.491803278688526</v>
      </c>
      <c r="H13" s="33"/>
      <c r="I13" s="34">
        <v>8</v>
      </c>
      <c r="J13" s="33">
        <f t="shared" si="3"/>
        <v>6.557377049180328</v>
      </c>
    </row>
    <row r="14" spans="1:16" ht="12" customHeight="1" x14ac:dyDescent="0.2">
      <c r="A14" s="16" t="s">
        <v>17</v>
      </c>
      <c r="B14" s="30">
        <f t="shared" si="0"/>
        <v>825</v>
      </c>
      <c r="C14" s="31">
        <v>699</v>
      </c>
      <c r="D14" s="32">
        <f t="shared" si="1"/>
        <v>84.727272727272734</v>
      </c>
      <c r="E14" s="33"/>
      <c r="F14" s="31">
        <v>87</v>
      </c>
      <c r="G14" s="33">
        <f t="shared" si="2"/>
        <v>10.545454545454545</v>
      </c>
      <c r="H14" s="33"/>
      <c r="I14" s="34">
        <v>39</v>
      </c>
      <c r="J14" s="33">
        <f t="shared" si="3"/>
        <v>4.7272727272727275</v>
      </c>
    </row>
    <row r="15" spans="1:16" ht="17.25" customHeight="1" x14ac:dyDescent="0.2">
      <c r="A15" s="16" t="s">
        <v>18</v>
      </c>
      <c r="B15" s="30">
        <f t="shared" si="0"/>
        <v>173</v>
      </c>
      <c r="C15" s="31">
        <v>144</v>
      </c>
      <c r="D15" s="32">
        <f t="shared" si="1"/>
        <v>83.236994219653184</v>
      </c>
      <c r="E15" s="33"/>
      <c r="F15" s="31">
        <v>20</v>
      </c>
      <c r="G15" s="33">
        <f t="shared" si="2"/>
        <v>11.560693641618498</v>
      </c>
      <c r="H15" s="33"/>
      <c r="I15" s="34">
        <v>9</v>
      </c>
      <c r="J15" s="33">
        <f t="shared" si="3"/>
        <v>5.202312138728324</v>
      </c>
    </row>
    <row r="16" spans="1:16" ht="12" customHeight="1" x14ac:dyDescent="0.2">
      <c r="A16" s="16" t="s">
        <v>19</v>
      </c>
      <c r="B16" s="30">
        <f t="shared" si="0"/>
        <v>821</v>
      </c>
      <c r="C16" s="31">
        <v>657</v>
      </c>
      <c r="D16" s="32">
        <f t="shared" si="1"/>
        <v>80.024360535931791</v>
      </c>
      <c r="E16" s="33"/>
      <c r="F16" s="31">
        <v>125</v>
      </c>
      <c r="G16" s="33">
        <f t="shared" si="2"/>
        <v>15.225334957369064</v>
      </c>
      <c r="H16" s="33"/>
      <c r="I16" s="34">
        <v>39</v>
      </c>
      <c r="J16" s="33">
        <f t="shared" si="3"/>
        <v>4.7503045066991474</v>
      </c>
    </row>
    <row r="17" spans="1:19" ht="12" customHeight="1" x14ac:dyDescent="0.2">
      <c r="A17" s="16" t="s">
        <v>20</v>
      </c>
      <c r="B17" s="30">
        <f t="shared" si="0"/>
        <v>54</v>
      </c>
      <c r="C17" s="31">
        <v>40</v>
      </c>
      <c r="D17" s="32">
        <f t="shared" si="1"/>
        <v>74.074074074074076</v>
      </c>
      <c r="E17" s="33"/>
      <c r="F17" s="31">
        <v>6</v>
      </c>
      <c r="G17" s="33">
        <f t="shared" si="2"/>
        <v>11.111111111111111</v>
      </c>
      <c r="H17" s="33"/>
      <c r="I17" s="34">
        <v>8</v>
      </c>
      <c r="J17" s="33">
        <f t="shared" si="3"/>
        <v>14.814814814814813</v>
      </c>
    </row>
    <row r="18" spans="1:19" ht="12" customHeight="1" x14ac:dyDescent="0.2">
      <c r="A18" s="16" t="s">
        <v>21</v>
      </c>
      <c r="B18" s="30">
        <f t="shared" si="0"/>
        <v>491</v>
      </c>
      <c r="C18" s="31">
        <v>383</v>
      </c>
      <c r="D18" s="32">
        <f t="shared" si="1"/>
        <v>78.004073319755591</v>
      </c>
      <c r="E18" s="33"/>
      <c r="F18" s="31">
        <v>72</v>
      </c>
      <c r="G18" s="33">
        <f t="shared" si="2"/>
        <v>14.663951120162933</v>
      </c>
      <c r="H18" s="33"/>
      <c r="I18" s="34">
        <v>36</v>
      </c>
      <c r="J18" s="33">
        <f t="shared" si="3"/>
        <v>7.3319755600814664</v>
      </c>
      <c r="O18" s="29"/>
      <c r="P18" s="29"/>
      <c r="S18" s="29"/>
    </row>
    <row r="19" spans="1:19" ht="12" customHeight="1" x14ac:dyDescent="0.2">
      <c r="A19" s="16" t="s">
        <v>22</v>
      </c>
      <c r="B19" s="30">
        <f t="shared" si="0"/>
        <v>203</v>
      </c>
      <c r="C19" s="31">
        <v>153</v>
      </c>
      <c r="D19" s="32">
        <f t="shared" si="1"/>
        <v>75.369458128078819</v>
      </c>
      <c r="E19" s="33"/>
      <c r="F19" s="31">
        <v>29</v>
      </c>
      <c r="G19" s="33">
        <f t="shared" si="2"/>
        <v>14.285714285714285</v>
      </c>
      <c r="H19" s="33"/>
      <c r="I19" s="34">
        <v>21</v>
      </c>
      <c r="J19" s="33">
        <f t="shared" si="3"/>
        <v>10.344827586206897</v>
      </c>
      <c r="O19" s="29"/>
      <c r="P19" s="29"/>
    </row>
    <row r="20" spans="1:19" ht="17.25" customHeight="1" x14ac:dyDescent="0.2">
      <c r="A20" s="16" t="s">
        <v>23</v>
      </c>
      <c r="B20" s="30">
        <f t="shared" si="0"/>
        <v>6123</v>
      </c>
      <c r="C20" s="31">
        <v>3061</v>
      </c>
      <c r="D20" s="32">
        <f t="shared" si="1"/>
        <v>49.991834068267188</v>
      </c>
      <c r="E20" s="35"/>
      <c r="F20" s="31">
        <v>2818</v>
      </c>
      <c r="G20" s="33">
        <f t="shared" si="2"/>
        <v>46.023191246121179</v>
      </c>
      <c r="H20" s="33"/>
      <c r="I20" s="34">
        <v>244</v>
      </c>
      <c r="J20" s="33">
        <f t="shared" si="3"/>
        <v>3.9849746856116282</v>
      </c>
      <c r="O20" s="29"/>
      <c r="P20" s="29"/>
    </row>
    <row r="21" spans="1:19" ht="17.25" customHeight="1" x14ac:dyDescent="0.2">
      <c r="A21" s="16" t="s">
        <v>24</v>
      </c>
      <c r="B21" s="31">
        <f>SUM(B22:B23)</f>
        <v>7885</v>
      </c>
      <c r="C21" s="31">
        <f>SUM(C22:C23)</f>
        <v>6269</v>
      </c>
      <c r="D21" s="32">
        <f t="shared" si="1"/>
        <v>79.505389980976531</v>
      </c>
      <c r="E21" s="33"/>
      <c r="F21" s="31">
        <f>SUM(F22:F23)</f>
        <v>1129</v>
      </c>
      <c r="G21" s="33">
        <f t="shared" si="2"/>
        <v>14.318325935320228</v>
      </c>
      <c r="H21" s="33"/>
      <c r="I21" s="34">
        <f>SUM(I22:I23)</f>
        <v>487</v>
      </c>
      <c r="J21" s="33">
        <f t="shared" si="3"/>
        <v>6.1762840837032336</v>
      </c>
      <c r="O21" s="29"/>
    </row>
    <row r="22" spans="1:19" ht="12" customHeight="1" x14ac:dyDescent="0.2">
      <c r="A22" s="23" t="s">
        <v>25</v>
      </c>
      <c r="B22" s="31">
        <f>SUM(B6:B7,B9:B11,B14:B16,B18)</f>
        <v>6861</v>
      </c>
      <c r="C22" s="31">
        <f>SUM(C6:C7,C9:C11,C14:C16,C18)</f>
        <v>5522</v>
      </c>
      <c r="D22" s="32">
        <f t="shared" si="1"/>
        <v>80.483894476023892</v>
      </c>
      <c r="E22" s="33"/>
      <c r="F22" s="31">
        <f>SUM(F6:F7,F9:F11,F14:F16,F18)</f>
        <v>946</v>
      </c>
      <c r="G22" s="33">
        <f t="shared" si="2"/>
        <v>13.788077539717241</v>
      </c>
      <c r="H22" s="33"/>
      <c r="I22" s="34">
        <f>SUM(I6:I7,I9:I11,I14:I16,I18)</f>
        <v>393</v>
      </c>
      <c r="J22" s="33">
        <f t="shared" si="3"/>
        <v>5.7280279842588548</v>
      </c>
      <c r="O22" s="29"/>
      <c r="P22" s="29"/>
      <c r="S22" s="29"/>
    </row>
    <row r="23" spans="1:19" ht="12" customHeight="1" x14ac:dyDescent="0.2">
      <c r="A23" s="16" t="s">
        <v>26</v>
      </c>
      <c r="B23" s="31">
        <f>SUM(B5,B8,B12:B13,B17,B19)</f>
        <v>1024</v>
      </c>
      <c r="C23" s="31">
        <f>SUM(C5,C8,C12:C13,C17,C19)</f>
        <v>747</v>
      </c>
      <c r="D23" s="32">
        <f t="shared" si="1"/>
        <v>72.94921875</v>
      </c>
      <c r="E23" s="33"/>
      <c r="F23" s="31">
        <f>SUM(F5,F8,F12:F13,F17,F19)</f>
        <v>183</v>
      </c>
      <c r="G23" s="33">
        <f t="shared" si="2"/>
        <v>17.87109375</v>
      </c>
      <c r="H23" s="33"/>
      <c r="I23" s="34">
        <f>SUM(I5,I8,I12:I13,I17,I19)</f>
        <v>94</v>
      </c>
      <c r="J23" s="33">
        <f t="shared" si="3"/>
        <v>9.1796875</v>
      </c>
    </row>
    <row r="24" spans="1:19" ht="17.25" customHeight="1" thickBot="1" x14ac:dyDescent="0.25">
      <c r="A24" s="24" t="s">
        <v>27</v>
      </c>
      <c r="B24" s="36">
        <f>SUM(B20:B21)</f>
        <v>14008</v>
      </c>
      <c r="C24" s="36">
        <f>SUM(C20:C21)</f>
        <v>9330</v>
      </c>
      <c r="D24" s="37">
        <f t="shared" si="1"/>
        <v>66.604797258709311</v>
      </c>
      <c r="E24" s="38"/>
      <c r="F24" s="36">
        <f>SUM(F20:F21)</f>
        <v>3947</v>
      </c>
      <c r="G24" s="38">
        <f t="shared" si="2"/>
        <v>28.176756139348942</v>
      </c>
      <c r="H24" s="38"/>
      <c r="I24" s="36">
        <f>SUM(I20:I21)</f>
        <v>731</v>
      </c>
      <c r="J24" s="38">
        <f t="shared" si="3"/>
        <v>5.2184466019417473</v>
      </c>
    </row>
    <row r="25" spans="1:19" ht="12" customHeight="1" x14ac:dyDescent="0.2">
      <c r="A25" s="28" t="s">
        <v>29</v>
      </c>
    </row>
    <row r="26" spans="1:19" ht="12" customHeight="1" x14ac:dyDescent="0.2">
      <c r="A26" s="28" t="s">
        <v>36</v>
      </c>
    </row>
  </sheetData>
  <pageMargins left="0.75" right="0.75" top="1" bottom="1" header="0.5" footer="0.5"/>
  <pageSetup paperSize="9" orientation="portrait" r:id="rId1"/>
  <headerFooter alignWithMargins="0"/>
  <ignoredErrors>
    <ignoredError sqref="D5:J24 B21:C2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26462-9227-46E0-B5EE-C0EC38AEC9F2}">
  <dimension ref="A1:S26"/>
  <sheetViews>
    <sheetView showGridLines="0" workbookViewId="0"/>
  </sheetViews>
  <sheetFormatPr defaultColWidth="9.140625" defaultRowHeight="12.75" x14ac:dyDescent="0.2"/>
  <cols>
    <col min="1" max="1" width="12" style="2" customWidth="1"/>
    <col min="2" max="2" width="12.28515625" style="2" customWidth="1"/>
    <col min="3" max="4" width="7.7109375" style="2" customWidth="1"/>
    <col min="5" max="5" width="2.28515625" style="2" customWidth="1"/>
    <col min="6" max="6" width="6.140625" style="2" customWidth="1"/>
    <col min="7" max="7" width="7.7109375" style="2" customWidth="1"/>
    <col min="8" max="8" width="2.140625" style="2" customWidth="1"/>
    <col min="9" max="9" width="6.140625" style="2" customWidth="1"/>
    <col min="10" max="10" width="7.7109375" style="2" customWidth="1"/>
    <col min="11" max="16384" width="9.140625" style="2"/>
  </cols>
  <sheetData>
    <row r="1" spans="1:16" x14ac:dyDescent="0.2">
      <c r="A1" s="1" t="s">
        <v>28</v>
      </c>
    </row>
    <row r="2" spans="1:16" ht="28.15" customHeight="1" thickBot="1" x14ac:dyDescent="0.25">
      <c r="A2" s="3" t="s">
        <v>32</v>
      </c>
      <c r="B2" s="4"/>
      <c r="C2" s="4"/>
      <c r="D2" s="4"/>
      <c r="E2" s="4"/>
      <c r="F2" s="4"/>
      <c r="G2" s="4"/>
      <c r="H2" s="4"/>
      <c r="I2" s="4"/>
      <c r="J2" s="4"/>
    </row>
    <row r="3" spans="1:16" ht="12" customHeight="1" x14ac:dyDescent="0.2">
      <c r="A3" s="5" t="s">
        <v>0</v>
      </c>
      <c r="B3" s="6" t="s">
        <v>1</v>
      </c>
      <c r="C3" s="7" t="s">
        <v>2</v>
      </c>
      <c r="D3" s="8"/>
      <c r="E3" s="5"/>
      <c r="F3" s="9" t="s">
        <v>3</v>
      </c>
      <c r="G3" s="10"/>
      <c r="H3" s="11"/>
      <c r="I3" s="12" t="s">
        <v>4</v>
      </c>
      <c r="J3" s="9"/>
    </row>
    <row r="4" spans="1:16" ht="12" customHeight="1" x14ac:dyDescent="0.2">
      <c r="A4" s="13"/>
      <c r="B4" s="14" t="s">
        <v>5</v>
      </c>
      <c r="C4" s="15" t="s">
        <v>6</v>
      </c>
      <c r="D4" s="15" t="s">
        <v>7</v>
      </c>
      <c r="E4" s="14"/>
      <c r="F4" s="14" t="s">
        <v>6</v>
      </c>
      <c r="G4" s="15" t="s">
        <v>7</v>
      </c>
      <c r="H4" s="14"/>
      <c r="I4" s="14" t="s">
        <v>6</v>
      </c>
      <c r="J4" s="15" t="s">
        <v>7</v>
      </c>
    </row>
    <row r="5" spans="1:16" ht="12" customHeight="1" x14ac:dyDescent="0.2">
      <c r="A5" s="16" t="s">
        <v>8</v>
      </c>
      <c r="B5" s="30">
        <f>SUM(C5,F5,I5)</f>
        <v>227</v>
      </c>
      <c r="C5" s="31">
        <v>157</v>
      </c>
      <c r="D5" s="32">
        <f>SUM(C5/B5)*100</f>
        <v>69.162995594713664</v>
      </c>
      <c r="E5" s="33"/>
      <c r="F5" s="31">
        <v>45</v>
      </c>
      <c r="G5" s="33">
        <f>F5/B5*100</f>
        <v>19.823788546255507</v>
      </c>
      <c r="H5" s="33"/>
      <c r="I5" s="34">
        <v>25</v>
      </c>
      <c r="J5" s="33">
        <f>I5/B5*100</f>
        <v>11.013215859030836</v>
      </c>
      <c r="O5" s="29"/>
    </row>
    <row r="6" spans="1:16" ht="12" customHeight="1" x14ac:dyDescent="0.2">
      <c r="A6" s="16" t="s">
        <v>9</v>
      </c>
      <c r="B6" s="30">
        <f t="shared" ref="B6:B20" si="0">SUM(C6,F6,I6)</f>
        <v>454</v>
      </c>
      <c r="C6" s="31">
        <v>356</v>
      </c>
      <c r="D6" s="32">
        <f t="shared" ref="D6:D24" si="1">SUM(C6/B6)*100</f>
        <v>78.414096916299556</v>
      </c>
      <c r="E6" s="33"/>
      <c r="F6" s="31">
        <v>68</v>
      </c>
      <c r="G6" s="33">
        <f t="shared" ref="G6:G24" si="2">F6/B6*100</f>
        <v>14.977973568281937</v>
      </c>
      <c r="H6" s="33"/>
      <c r="I6" s="34">
        <v>30</v>
      </c>
      <c r="J6" s="33">
        <f t="shared" ref="J6:J24" si="3">I6/B6*100</f>
        <v>6.607929515418502</v>
      </c>
    </row>
    <row r="7" spans="1:16" ht="12" customHeight="1" x14ac:dyDescent="0.2">
      <c r="A7" s="16" t="s">
        <v>10</v>
      </c>
      <c r="B7" s="30">
        <f t="shared" si="0"/>
        <v>1130</v>
      </c>
      <c r="C7" s="31">
        <v>888</v>
      </c>
      <c r="D7" s="32">
        <f t="shared" si="1"/>
        <v>78.584070796460182</v>
      </c>
      <c r="E7" s="33"/>
      <c r="F7" s="31">
        <v>174</v>
      </c>
      <c r="G7" s="33">
        <f t="shared" si="2"/>
        <v>15.398230088495577</v>
      </c>
      <c r="H7" s="33"/>
      <c r="I7" s="34">
        <v>68</v>
      </c>
      <c r="J7" s="33">
        <f t="shared" si="3"/>
        <v>6.0176991150442474</v>
      </c>
    </row>
    <row r="8" spans="1:16" ht="12" customHeight="1" x14ac:dyDescent="0.2">
      <c r="A8" s="16" t="s">
        <v>11</v>
      </c>
      <c r="B8" s="30">
        <f t="shared" si="0"/>
        <v>255</v>
      </c>
      <c r="C8" s="31">
        <v>193</v>
      </c>
      <c r="D8" s="32">
        <f t="shared" si="1"/>
        <v>75.686274509803923</v>
      </c>
      <c r="E8" s="33"/>
      <c r="F8" s="31">
        <v>45</v>
      </c>
      <c r="G8" s="33">
        <f t="shared" si="2"/>
        <v>17.647058823529413</v>
      </c>
      <c r="H8" s="33"/>
      <c r="I8" s="34">
        <v>17</v>
      </c>
      <c r="J8" s="33">
        <f t="shared" si="3"/>
        <v>6.666666666666667</v>
      </c>
    </row>
    <row r="9" spans="1:16" ht="12" customHeight="1" x14ac:dyDescent="0.2">
      <c r="A9" s="16" t="s">
        <v>12</v>
      </c>
      <c r="B9" s="30">
        <f t="shared" si="0"/>
        <v>228</v>
      </c>
      <c r="C9" s="31">
        <v>183</v>
      </c>
      <c r="D9" s="32">
        <f t="shared" si="1"/>
        <v>80.26315789473685</v>
      </c>
      <c r="E9" s="33"/>
      <c r="F9" s="31">
        <v>33</v>
      </c>
      <c r="G9" s="33">
        <f t="shared" si="2"/>
        <v>14.473684210526317</v>
      </c>
      <c r="H9" s="33"/>
      <c r="I9" s="34">
        <v>12</v>
      </c>
      <c r="J9" s="33">
        <f t="shared" si="3"/>
        <v>5.2631578947368416</v>
      </c>
      <c r="O9" s="29"/>
      <c r="P9" s="29"/>
    </row>
    <row r="10" spans="1:16" ht="17.25" customHeight="1" x14ac:dyDescent="0.2">
      <c r="A10" s="16" t="s">
        <v>13</v>
      </c>
      <c r="B10" s="30">
        <f t="shared" si="0"/>
        <v>698</v>
      </c>
      <c r="C10" s="31">
        <v>526</v>
      </c>
      <c r="D10" s="32">
        <f t="shared" si="1"/>
        <v>75.358166189111756</v>
      </c>
      <c r="E10" s="33"/>
      <c r="F10" s="31">
        <v>141</v>
      </c>
      <c r="G10" s="33">
        <f t="shared" si="2"/>
        <v>20.200573065902582</v>
      </c>
      <c r="H10" s="33"/>
      <c r="I10" s="34">
        <v>31</v>
      </c>
      <c r="J10" s="33">
        <f t="shared" si="3"/>
        <v>4.4412607449856738</v>
      </c>
    </row>
    <row r="11" spans="1:16" ht="12" customHeight="1" x14ac:dyDescent="0.2">
      <c r="A11" s="16" t="s">
        <v>14</v>
      </c>
      <c r="B11" s="30">
        <f t="shared" si="0"/>
        <v>1947</v>
      </c>
      <c r="C11" s="31">
        <v>1633</v>
      </c>
      <c r="D11" s="32">
        <f t="shared" si="1"/>
        <v>83.872624550590658</v>
      </c>
      <c r="E11" s="33"/>
      <c r="F11" s="31">
        <v>215</v>
      </c>
      <c r="G11" s="33">
        <f t="shared" si="2"/>
        <v>11.042629686697483</v>
      </c>
      <c r="H11" s="33"/>
      <c r="I11" s="34">
        <v>99</v>
      </c>
      <c r="J11" s="33">
        <f t="shared" si="3"/>
        <v>5.0847457627118651</v>
      </c>
    </row>
    <row r="12" spans="1:16" ht="12" customHeight="1" x14ac:dyDescent="0.2">
      <c r="A12" s="16" t="s">
        <v>15</v>
      </c>
      <c r="B12" s="30">
        <f t="shared" si="0"/>
        <v>164</v>
      </c>
      <c r="C12" s="31">
        <v>117</v>
      </c>
      <c r="D12" s="32">
        <f t="shared" si="1"/>
        <v>71.341463414634148</v>
      </c>
      <c r="E12" s="33"/>
      <c r="F12" s="31">
        <v>30</v>
      </c>
      <c r="G12" s="33">
        <f t="shared" si="2"/>
        <v>18.292682926829269</v>
      </c>
      <c r="H12" s="33"/>
      <c r="I12" s="34">
        <v>17</v>
      </c>
      <c r="J12" s="33">
        <f t="shared" si="3"/>
        <v>10.365853658536585</v>
      </c>
    </row>
    <row r="13" spans="1:16" ht="12" customHeight="1" x14ac:dyDescent="0.2">
      <c r="A13" s="16" t="s">
        <v>16</v>
      </c>
      <c r="B13" s="30">
        <f t="shared" si="0"/>
        <v>121</v>
      </c>
      <c r="C13" s="31">
        <v>84</v>
      </c>
      <c r="D13" s="32">
        <f t="shared" si="1"/>
        <v>69.421487603305792</v>
      </c>
      <c r="E13" s="33"/>
      <c r="F13" s="31">
        <v>29</v>
      </c>
      <c r="G13" s="33">
        <f t="shared" si="2"/>
        <v>23.966942148760332</v>
      </c>
      <c r="H13" s="33"/>
      <c r="I13" s="34">
        <v>8</v>
      </c>
      <c r="J13" s="33">
        <f t="shared" si="3"/>
        <v>6.6115702479338845</v>
      </c>
    </row>
    <row r="14" spans="1:16" ht="12" customHeight="1" x14ac:dyDescent="0.2">
      <c r="A14" s="16" t="s">
        <v>17</v>
      </c>
      <c r="B14" s="30">
        <f t="shared" si="0"/>
        <v>819</v>
      </c>
      <c r="C14" s="31">
        <v>691</v>
      </c>
      <c r="D14" s="32">
        <f t="shared" si="1"/>
        <v>84.37118437118437</v>
      </c>
      <c r="E14" s="33"/>
      <c r="F14" s="31">
        <v>89</v>
      </c>
      <c r="G14" s="33">
        <f t="shared" si="2"/>
        <v>10.866910866910867</v>
      </c>
      <c r="H14" s="33"/>
      <c r="I14" s="34">
        <v>39</v>
      </c>
      <c r="J14" s="33">
        <f t="shared" si="3"/>
        <v>4.7619047619047619</v>
      </c>
    </row>
    <row r="15" spans="1:16" ht="17.25" customHeight="1" x14ac:dyDescent="0.2">
      <c r="A15" s="16" t="s">
        <v>18</v>
      </c>
      <c r="B15" s="30">
        <f t="shared" si="0"/>
        <v>176</v>
      </c>
      <c r="C15" s="31">
        <v>148</v>
      </c>
      <c r="D15" s="32">
        <f t="shared" si="1"/>
        <v>84.090909090909093</v>
      </c>
      <c r="E15" s="33"/>
      <c r="F15" s="31">
        <v>16</v>
      </c>
      <c r="G15" s="33">
        <f t="shared" si="2"/>
        <v>9.0909090909090917</v>
      </c>
      <c r="H15" s="33"/>
      <c r="I15" s="34">
        <v>12</v>
      </c>
      <c r="J15" s="33">
        <f t="shared" si="3"/>
        <v>6.8181818181818175</v>
      </c>
    </row>
    <row r="16" spans="1:16" ht="12" customHeight="1" x14ac:dyDescent="0.2">
      <c r="A16" s="16" t="s">
        <v>19</v>
      </c>
      <c r="B16" s="30">
        <f t="shared" si="0"/>
        <v>826</v>
      </c>
      <c r="C16" s="31">
        <v>652</v>
      </c>
      <c r="D16" s="32">
        <f t="shared" si="1"/>
        <v>78.93462469733656</v>
      </c>
      <c r="E16" s="33"/>
      <c r="F16" s="31">
        <v>130</v>
      </c>
      <c r="G16" s="33">
        <f t="shared" si="2"/>
        <v>15.738498789346247</v>
      </c>
      <c r="H16" s="33"/>
      <c r="I16" s="34">
        <v>44</v>
      </c>
      <c r="J16" s="33">
        <f t="shared" si="3"/>
        <v>5.3268765133171918</v>
      </c>
    </row>
    <row r="17" spans="1:19" ht="12" customHeight="1" x14ac:dyDescent="0.2">
      <c r="A17" s="16" t="s">
        <v>20</v>
      </c>
      <c r="B17" s="30">
        <f t="shared" si="0"/>
        <v>54</v>
      </c>
      <c r="C17" s="31">
        <v>41</v>
      </c>
      <c r="D17" s="32">
        <f t="shared" si="1"/>
        <v>75.925925925925924</v>
      </c>
      <c r="E17" s="33"/>
      <c r="F17" s="31">
        <v>6</v>
      </c>
      <c r="G17" s="33">
        <f t="shared" si="2"/>
        <v>11.111111111111111</v>
      </c>
      <c r="H17" s="33"/>
      <c r="I17" s="34">
        <v>7</v>
      </c>
      <c r="J17" s="33">
        <f t="shared" si="3"/>
        <v>12.962962962962962</v>
      </c>
    </row>
    <row r="18" spans="1:19" ht="12" customHeight="1" x14ac:dyDescent="0.2">
      <c r="A18" s="16" t="s">
        <v>21</v>
      </c>
      <c r="B18" s="30">
        <f t="shared" si="0"/>
        <v>491</v>
      </c>
      <c r="C18" s="31">
        <v>371</v>
      </c>
      <c r="D18" s="32">
        <f t="shared" si="1"/>
        <v>75.560081466395118</v>
      </c>
      <c r="E18" s="33"/>
      <c r="F18" s="31">
        <v>82</v>
      </c>
      <c r="G18" s="33">
        <f t="shared" si="2"/>
        <v>16.700610997963338</v>
      </c>
      <c r="H18" s="33"/>
      <c r="I18" s="34">
        <v>38</v>
      </c>
      <c r="J18" s="33">
        <f t="shared" si="3"/>
        <v>7.7393075356415473</v>
      </c>
      <c r="O18" s="29"/>
      <c r="P18" s="29"/>
      <c r="S18" s="29"/>
    </row>
    <row r="19" spans="1:19" ht="12" customHeight="1" x14ac:dyDescent="0.2">
      <c r="A19" s="16" t="s">
        <v>22</v>
      </c>
      <c r="B19" s="30">
        <f t="shared" si="0"/>
        <v>199</v>
      </c>
      <c r="C19" s="31">
        <v>151</v>
      </c>
      <c r="D19" s="32">
        <f t="shared" si="1"/>
        <v>75.879396984924625</v>
      </c>
      <c r="E19" s="33"/>
      <c r="F19" s="31">
        <v>31</v>
      </c>
      <c r="G19" s="33">
        <f t="shared" si="2"/>
        <v>15.577889447236181</v>
      </c>
      <c r="H19" s="33"/>
      <c r="I19" s="34">
        <v>17</v>
      </c>
      <c r="J19" s="33">
        <f t="shared" si="3"/>
        <v>8.5427135678391952</v>
      </c>
      <c r="O19" s="29"/>
      <c r="P19" s="29"/>
    </row>
    <row r="20" spans="1:19" ht="17.25" customHeight="1" x14ac:dyDescent="0.2">
      <c r="A20" s="16" t="s">
        <v>23</v>
      </c>
      <c r="B20" s="30">
        <f t="shared" si="0"/>
        <v>6074</v>
      </c>
      <c r="C20" s="31">
        <v>3047</v>
      </c>
      <c r="D20" s="32">
        <f t="shared" si="1"/>
        <v>50.164636154099441</v>
      </c>
      <c r="E20" s="35"/>
      <c r="F20" s="31">
        <v>2771</v>
      </c>
      <c r="G20" s="33">
        <f t="shared" si="2"/>
        <v>45.620678300954893</v>
      </c>
      <c r="H20" s="33"/>
      <c r="I20" s="34">
        <v>256</v>
      </c>
      <c r="J20" s="33">
        <f t="shared" si="3"/>
        <v>4.2146855449456702</v>
      </c>
      <c r="O20" s="29"/>
      <c r="P20" s="29"/>
    </row>
    <row r="21" spans="1:19" ht="17.25" customHeight="1" x14ac:dyDescent="0.2">
      <c r="A21" s="16" t="s">
        <v>24</v>
      </c>
      <c r="B21" s="31">
        <f>SUM(B22:B23)</f>
        <v>7789</v>
      </c>
      <c r="C21" s="31">
        <f>SUM(C22:C23)</f>
        <v>6191</v>
      </c>
      <c r="D21" s="32">
        <f t="shared" si="1"/>
        <v>79.483887533701363</v>
      </c>
      <c r="E21" s="33"/>
      <c r="F21" s="31">
        <f>SUM(F22:F23)</f>
        <v>1134</v>
      </c>
      <c r="G21" s="33">
        <f t="shared" si="2"/>
        <v>14.558993452304533</v>
      </c>
      <c r="H21" s="33"/>
      <c r="I21" s="34">
        <f>SUM(I22:I23)</f>
        <v>464</v>
      </c>
      <c r="J21" s="33">
        <f t="shared" si="3"/>
        <v>5.9571190139940944</v>
      </c>
      <c r="O21" s="29"/>
    </row>
    <row r="22" spans="1:19" ht="12" customHeight="1" x14ac:dyDescent="0.2">
      <c r="A22" s="23" t="s">
        <v>25</v>
      </c>
      <c r="B22" s="31">
        <f>SUM(B6:B7,B9:B11,B14:B16,B18)</f>
        <v>6769</v>
      </c>
      <c r="C22" s="31">
        <f>SUM(C6:C7,C9:C11,C14:C16,C18)</f>
        <v>5448</v>
      </c>
      <c r="D22" s="32">
        <f t="shared" si="1"/>
        <v>80.484561973703649</v>
      </c>
      <c r="E22" s="33"/>
      <c r="F22" s="31">
        <f>SUM(F6:F7,F9:F11,F14:F16,F18)</f>
        <v>948</v>
      </c>
      <c r="G22" s="33">
        <f t="shared" si="2"/>
        <v>14.005022898507905</v>
      </c>
      <c r="H22" s="33"/>
      <c r="I22" s="34">
        <f>SUM(I6:I7,I9:I11,I14:I16,I18)</f>
        <v>373</v>
      </c>
      <c r="J22" s="33">
        <f t="shared" si="3"/>
        <v>5.5104151277884474</v>
      </c>
      <c r="O22" s="29"/>
      <c r="P22" s="29"/>
      <c r="S22" s="29"/>
    </row>
    <row r="23" spans="1:19" ht="12" customHeight="1" x14ac:dyDescent="0.2">
      <c r="A23" s="16" t="s">
        <v>26</v>
      </c>
      <c r="B23" s="31">
        <f>SUM(B5,B8,B12:B13,B17,B19)</f>
        <v>1020</v>
      </c>
      <c r="C23" s="31">
        <f>SUM(C5,C8,C12:C13,C17,C19)</f>
        <v>743</v>
      </c>
      <c r="D23" s="32">
        <f t="shared" si="1"/>
        <v>72.843137254901961</v>
      </c>
      <c r="E23" s="33"/>
      <c r="F23" s="31">
        <f>SUM(F5,F8,F12:F13,F17,F19)</f>
        <v>186</v>
      </c>
      <c r="G23" s="33">
        <f t="shared" si="2"/>
        <v>18.235294117647058</v>
      </c>
      <c r="H23" s="33"/>
      <c r="I23" s="34">
        <f>SUM(I5,I8,I12:I13,I17,I19)</f>
        <v>91</v>
      </c>
      <c r="J23" s="33">
        <f t="shared" si="3"/>
        <v>8.9215686274509807</v>
      </c>
    </row>
    <row r="24" spans="1:19" ht="17.25" customHeight="1" thickBot="1" x14ac:dyDescent="0.25">
      <c r="A24" s="24" t="s">
        <v>27</v>
      </c>
      <c r="B24" s="36">
        <f>SUM(B20:B21)</f>
        <v>13863</v>
      </c>
      <c r="C24" s="36">
        <f>SUM(C20:C21)</f>
        <v>9238</v>
      </c>
      <c r="D24" s="37">
        <f t="shared" si="1"/>
        <v>66.637812883214309</v>
      </c>
      <c r="E24" s="38"/>
      <c r="F24" s="36">
        <f>SUM(F20:F21)</f>
        <v>3905</v>
      </c>
      <c r="G24" s="38">
        <f t="shared" si="2"/>
        <v>28.168506095361757</v>
      </c>
      <c r="H24" s="38"/>
      <c r="I24" s="36">
        <f>SUM(I20:I21)</f>
        <v>720</v>
      </c>
      <c r="J24" s="38">
        <f t="shared" si="3"/>
        <v>5.1936810214239344</v>
      </c>
    </row>
    <row r="25" spans="1:19" ht="12" customHeight="1" x14ac:dyDescent="0.2">
      <c r="A25" s="28" t="s">
        <v>29</v>
      </c>
    </row>
    <row r="26" spans="1:19" ht="12" customHeight="1" x14ac:dyDescent="0.2">
      <c r="A26" s="28" t="s">
        <v>33</v>
      </c>
    </row>
  </sheetData>
  <pageMargins left="0.75" right="0.75" top="1" bottom="1" header="0.5" footer="0.5"/>
  <pageSetup paperSize="9" orientation="portrait" r:id="rId1"/>
  <headerFooter alignWithMargins="0"/>
  <ignoredErrors>
    <ignoredError sqref="D5:J24 B21:C2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showGridLines="0" workbookViewId="0"/>
  </sheetViews>
  <sheetFormatPr defaultColWidth="9.140625" defaultRowHeight="12.75" x14ac:dyDescent="0.2"/>
  <cols>
    <col min="1" max="1" width="12" style="2" customWidth="1"/>
    <col min="2" max="2" width="12.28515625" style="2" customWidth="1"/>
    <col min="3" max="4" width="7.7109375" style="2" customWidth="1"/>
    <col min="5" max="5" width="2.28515625" style="2" customWidth="1"/>
    <col min="6" max="6" width="6.140625" style="2" customWidth="1"/>
    <col min="7" max="7" width="7.7109375" style="2" customWidth="1"/>
    <col min="8" max="8" width="2.140625" style="2" customWidth="1"/>
    <col min="9" max="9" width="6.140625" style="2" customWidth="1"/>
    <col min="10" max="10" width="7.7109375" style="2" customWidth="1"/>
    <col min="11" max="16384" width="9.140625" style="2"/>
  </cols>
  <sheetData>
    <row r="1" spans="1:16" x14ac:dyDescent="0.2">
      <c r="A1" s="1" t="s">
        <v>28</v>
      </c>
    </row>
    <row r="2" spans="1:16" ht="28.15" customHeight="1" thickBot="1" x14ac:dyDescent="0.25">
      <c r="A2" s="3" t="s">
        <v>30</v>
      </c>
      <c r="B2" s="4"/>
      <c r="C2" s="4"/>
      <c r="D2" s="4"/>
      <c r="E2" s="4"/>
      <c r="F2" s="4"/>
      <c r="G2" s="4"/>
      <c r="H2" s="4"/>
      <c r="I2" s="4"/>
      <c r="J2" s="4"/>
    </row>
    <row r="3" spans="1:16" ht="12" customHeight="1" x14ac:dyDescent="0.2">
      <c r="A3" s="5" t="s">
        <v>0</v>
      </c>
      <c r="B3" s="6" t="s">
        <v>1</v>
      </c>
      <c r="C3" s="7" t="s">
        <v>2</v>
      </c>
      <c r="D3" s="8"/>
      <c r="E3" s="5"/>
      <c r="F3" s="9" t="s">
        <v>3</v>
      </c>
      <c r="G3" s="10"/>
      <c r="H3" s="11"/>
      <c r="I3" s="12" t="s">
        <v>4</v>
      </c>
      <c r="J3" s="9"/>
    </row>
    <row r="4" spans="1:16" ht="12" customHeight="1" x14ac:dyDescent="0.2">
      <c r="A4" s="13"/>
      <c r="B4" s="14" t="s">
        <v>5</v>
      </c>
      <c r="C4" s="15" t="s">
        <v>6</v>
      </c>
      <c r="D4" s="15" t="s">
        <v>7</v>
      </c>
      <c r="E4" s="14"/>
      <c r="F4" s="14" t="s">
        <v>6</v>
      </c>
      <c r="G4" s="15" t="s">
        <v>7</v>
      </c>
      <c r="H4" s="14"/>
      <c r="I4" s="14" t="s">
        <v>6</v>
      </c>
      <c r="J4" s="15" t="s">
        <v>7</v>
      </c>
    </row>
    <row r="5" spans="1:16" ht="12" customHeight="1" x14ac:dyDescent="0.2">
      <c r="A5" s="16" t="s">
        <v>8</v>
      </c>
      <c r="B5" s="17">
        <v>229</v>
      </c>
      <c r="C5" s="18">
        <v>159</v>
      </c>
      <c r="D5" s="19">
        <v>69.432314410480345</v>
      </c>
      <c r="E5" s="20"/>
      <c r="F5" s="18">
        <v>47</v>
      </c>
      <c r="G5" s="20">
        <v>20.52401746724891</v>
      </c>
      <c r="H5" s="20"/>
      <c r="I5" s="21">
        <v>23</v>
      </c>
      <c r="J5" s="20">
        <v>10.043668122270741</v>
      </c>
      <c r="O5" s="29"/>
    </row>
    <row r="6" spans="1:16" ht="12" customHeight="1" x14ac:dyDescent="0.2">
      <c r="A6" s="16" t="s">
        <v>9</v>
      </c>
      <c r="B6" s="17">
        <v>455</v>
      </c>
      <c r="C6" s="18">
        <v>347</v>
      </c>
      <c r="D6" s="19">
        <v>76.263736263736263</v>
      </c>
      <c r="E6" s="20"/>
      <c r="F6" s="18">
        <v>71</v>
      </c>
      <c r="G6" s="20">
        <v>15.604395604395604</v>
      </c>
      <c r="H6" s="20"/>
      <c r="I6" s="21">
        <v>37</v>
      </c>
      <c r="J6" s="20">
        <v>8.1318681318681314</v>
      </c>
    </row>
    <row r="7" spans="1:16" ht="12" customHeight="1" x14ac:dyDescent="0.2">
      <c r="A7" s="16" t="s">
        <v>10</v>
      </c>
      <c r="B7" s="17">
        <v>1129</v>
      </c>
      <c r="C7" s="18">
        <v>875</v>
      </c>
      <c r="D7" s="19">
        <v>77.502214348981397</v>
      </c>
      <c r="E7" s="20"/>
      <c r="F7" s="18">
        <v>178</v>
      </c>
      <c r="G7" s="20">
        <v>15.766164747564215</v>
      </c>
      <c r="H7" s="20"/>
      <c r="I7" s="21">
        <v>76</v>
      </c>
      <c r="J7" s="20">
        <v>6.7316209034543846</v>
      </c>
    </row>
    <row r="8" spans="1:16" ht="12" customHeight="1" x14ac:dyDescent="0.2">
      <c r="A8" s="16" t="s">
        <v>11</v>
      </c>
      <c r="B8" s="17">
        <v>263</v>
      </c>
      <c r="C8" s="18">
        <v>191</v>
      </c>
      <c r="D8" s="19">
        <v>72.623574144486696</v>
      </c>
      <c r="E8" s="20"/>
      <c r="F8" s="18">
        <v>51</v>
      </c>
      <c r="G8" s="20">
        <v>19.391634980988592</v>
      </c>
      <c r="H8" s="20"/>
      <c r="I8" s="21">
        <v>21</v>
      </c>
      <c r="J8" s="20">
        <v>7.9847908745247151</v>
      </c>
    </row>
    <row r="9" spans="1:16" ht="12" customHeight="1" x14ac:dyDescent="0.2">
      <c r="A9" s="16" t="s">
        <v>12</v>
      </c>
      <c r="B9" s="17">
        <v>227</v>
      </c>
      <c r="C9" s="18">
        <v>182</v>
      </c>
      <c r="D9" s="19">
        <v>80.1762114537445</v>
      </c>
      <c r="E9" s="20"/>
      <c r="F9" s="18">
        <v>32</v>
      </c>
      <c r="G9" s="20">
        <v>14.096916299559473</v>
      </c>
      <c r="H9" s="20"/>
      <c r="I9" s="21">
        <v>13</v>
      </c>
      <c r="J9" s="20">
        <v>5.7268722466960353</v>
      </c>
      <c r="O9" s="29"/>
      <c r="P9" s="29"/>
    </row>
    <row r="10" spans="1:16" ht="17.25" customHeight="1" x14ac:dyDescent="0.2">
      <c r="A10" s="16" t="s">
        <v>13</v>
      </c>
      <c r="B10" s="17">
        <v>686</v>
      </c>
      <c r="C10" s="18">
        <v>514</v>
      </c>
      <c r="D10" s="19">
        <v>74.927113702623899</v>
      </c>
      <c r="E10" s="20"/>
      <c r="F10" s="18">
        <v>133</v>
      </c>
      <c r="G10" s="20">
        <v>19.387755102040817</v>
      </c>
      <c r="H10" s="20"/>
      <c r="I10" s="21">
        <v>39</v>
      </c>
      <c r="J10" s="20">
        <v>5.685131195335277</v>
      </c>
    </row>
    <row r="11" spans="1:16" ht="12" customHeight="1" x14ac:dyDescent="0.2">
      <c r="A11" s="16" t="s">
        <v>14</v>
      </c>
      <c r="B11" s="17">
        <v>1899</v>
      </c>
      <c r="C11" s="18">
        <v>1595</v>
      </c>
      <c r="D11" s="19">
        <v>83.991574512901522</v>
      </c>
      <c r="E11" s="20"/>
      <c r="F11" s="18">
        <v>204</v>
      </c>
      <c r="G11" s="20">
        <v>10.742496050552923</v>
      </c>
      <c r="H11" s="20"/>
      <c r="I11" s="21">
        <v>100</v>
      </c>
      <c r="J11" s="20">
        <v>5.2659294365455498</v>
      </c>
    </row>
    <row r="12" spans="1:16" ht="12" customHeight="1" x14ac:dyDescent="0.2">
      <c r="A12" s="16" t="s">
        <v>15</v>
      </c>
      <c r="B12" s="17">
        <v>157</v>
      </c>
      <c r="C12" s="18">
        <v>117</v>
      </c>
      <c r="D12" s="19">
        <v>74.522292993630572</v>
      </c>
      <c r="E12" s="20"/>
      <c r="F12" s="18">
        <v>26</v>
      </c>
      <c r="G12" s="20">
        <v>16.560509554140125</v>
      </c>
      <c r="H12" s="20"/>
      <c r="I12" s="21">
        <v>14</v>
      </c>
      <c r="J12" s="20">
        <v>8.9171974522292992</v>
      </c>
    </row>
    <row r="13" spans="1:16" ht="12" customHeight="1" x14ac:dyDescent="0.2">
      <c r="A13" s="16" t="s">
        <v>16</v>
      </c>
      <c r="B13" s="17">
        <v>124</v>
      </c>
      <c r="C13" s="18">
        <v>86</v>
      </c>
      <c r="D13" s="19">
        <v>69.354838709677423</v>
      </c>
      <c r="E13" s="20"/>
      <c r="F13" s="18">
        <v>26</v>
      </c>
      <c r="G13" s="20">
        <v>20.967741935483872</v>
      </c>
      <c r="H13" s="20"/>
      <c r="I13" s="21">
        <v>12</v>
      </c>
      <c r="J13" s="20">
        <v>9.67741935483871</v>
      </c>
    </row>
    <row r="14" spans="1:16" ht="12" customHeight="1" x14ac:dyDescent="0.2">
      <c r="A14" s="16" t="s">
        <v>17</v>
      </c>
      <c r="B14" s="17">
        <v>814</v>
      </c>
      <c r="C14" s="18">
        <v>673</v>
      </c>
      <c r="D14" s="19">
        <v>82.67813267813267</v>
      </c>
      <c r="E14" s="20"/>
      <c r="F14" s="18">
        <v>85</v>
      </c>
      <c r="G14" s="20">
        <v>10.442260442260443</v>
      </c>
      <c r="H14" s="20"/>
      <c r="I14" s="21">
        <v>56</v>
      </c>
      <c r="J14" s="20">
        <v>6.8796068796068797</v>
      </c>
    </row>
    <row r="15" spans="1:16" ht="17.25" customHeight="1" x14ac:dyDescent="0.2">
      <c r="A15" s="16" t="s">
        <v>18</v>
      </c>
      <c r="B15" s="17">
        <v>173</v>
      </c>
      <c r="C15" s="18">
        <v>149</v>
      </c>
      <c r="D15" s="19">
        <v>86.127167630057798</v>
      </c>
      <c r="E15" s="20"/>
      <c r="F15" s="18">
        <v>15</v>
      </c>
      <c r="G15" s="20">
        <v>8.6705202312138727</v>
      </c>
      <c r="H15" s="20"/>
      <c r="I15" s="21">
        <v>9</v>
      </c>
      <c r="J15" s="20">
        <v>5.202312138728324</v>
      </c>
    </row>
    <row r="16" spans="1:16" ht="12" customHeight="1" x14ac:dyDescent="0.2">
      <c r="A16" s="16" t="s">
        <v>19</v>
      </c>
      <c r="B16" s="17">
        <v>828</v>
      </c>
      <c r="C16" s="18">
        <v>649</v>
      </c>
      <c r="D16" s="19">
        <v>78.381642512077292</v>
      </c>
      <c r="E16" s="20"/>
      <c r="F16" s="18">
        <v>134</v>
      </c>
      <c r="G16" s="20">
        <v>16.183574879227052</v>
      </c>
      <c r="H16" s="20"/>
      <c r="I16" s="21">
        <v>45</v>
      </c>
      <c r="J16" s="20">
        <v>5.4347826086956523</v>
      </c>
    </row>
    <row r="17" spans="1:19" ht="12" customHeight="1" x14ac:dyDescent="0.2">
      <c r="A17" s="16" t="s">
        <v>20</v>
      </c>
      <c r="B17" s="17">
        <v>56</v>
      </c>
      <c r="C17" s="18">
        <v>39</v>
      </c>
      <c r="D17" s="19">
        <v>69.642857142857139</v>
      </c>
      <c r="E17" s="20"/>
      <c r="F17" s="18">
        <v>8</v>
      </c>
      <c r="G17" s="20">
        <v>14.285714285714285</v>
      </c>
      <c r="H17" s="20"/>
      <c r="I17" s="21">
        <v>9</v>
      </c>
      <c r="J17" s="20">
        <v>16.071428571428573</v>
      </c>
    </row>
    <row r="18" spans="1:19" ht="12" customHeight="1" x14ac:dyDescent="0.2">
      <c r="A18" s="16" t="s">
        <v>21</v>
      </c>
      <c r="B18" s="17">
        <v>484</v>
      </c>
      <c r="C18" s="18">
        <v>368</v>
      </c>
      <c r="D18" s="19">
        <v>76.033057851239676</v>
      </c>
      <c r="E18" s="20"/>
      <c r="F18" s="18">
        <v>77</v>
      </c>
      <c r="G18" s="20">
        <v>15.909090909090908</v>
      </c>
      <c r="H18" s="20"/>
      <c r="I18" s="21">
        <v>39</v>
      </c>
      <c r="J18" s="20">
        <v>8.0578512396694215</v>
      </c>
      <c r="O18" s="29"/>
      <c r="P18" s="29"/>
      <c r="S18" s="29"/>
    </row>
    <row r="19" spans="1:19" ht="12" customHeight="1" x14ac:dyDescent="0.2">
      <c r="A19" s="16" t="s">
        <v>22</v>
      </c>
      <c r="B19" s="17">
        <v>195</v>
      </c>
      <c r="C19" s="18">
        <v>148</v>
      </c>
      <c r="D19" s="19">
        <v>75.897435897435898</v>
      </c>
      <c r="E19" s="20"/>
      <c r="F19" s="18">
        <v>25</v>
      </c>
      <c r="G19" s="20">
        <v>12.820512820512819</v>
      </c>
      <c r="H19" s="20"/>
      <c r="I19" s="21">
        <v>22</v>
      </c>
      <c r="J19" s="20">
        <v>11.282051282051283</v>
      </c>
      <c r="O19" s="29"/>
      <c r="P19" s="29"/>
    </row>
    <row r="20" spans="1:19" ht="17.25" customHeight="1" x14ac:dyDescent="0.2">
      <c r="A20" s="16" t="s">
        <v>23</v>
      </c>
      <c r="B20" s="17">
        <v>5980</v>
      </c>
      <c r="C20" s="18">
        <v>3002</v>
      </c>
      <c r="D20" s="19">
        <v>50.200668896321062</v>
      </c>
      <c r="E20" s="22"/>
      <c r="F20" s="18">
        <v>2690</v>
      </c>
      <c r="G20" s="20">
        <v>44.983277591973241</v>
      </c>
      <c r="H20" s="20"/>
      <c r="I20" s="21">
        <v>288</v>
      </c>
      <c r="J20" s="20">
        <v>4.8160535117056851</v>
      </c>
      <c r="O20" s="29"/>
      <c r="P20" s="29"/>
    </row>
    <row r="21" spans="1:19" ht="17.25" customHeight="1" x14ac:dyDescent="0.2">
      <c r="A21" s="16" t="s">
        <v>24</v>
      </c>
      <c r="B21" s="18">
        <v>7719</v>
      </c>
      <c r="C21" s="18">
        <v>6092</v>
      </c>
      <c r="D21" s="19">
        <v>78.922140173597626</v>
      </c>
      <c r="E21" s="20"/>
      <c r="F21" s="18">
        <v>1112</v>
      </c>
      <c r="G21" s="20">
        <v>14.406011141339553</v>
      </c>
      <c r="H21" s="20"/>
      <c r="I21" s="21">
        <v>515</v>
      </c>
      <c r="J21" s="20">
        <v>6.6718486850628329</v>
      </c>
      <c r="O21" s="29"/>
    </row>
    <row r="22" spans="1:19" ht="12" customHeight="1" x14ac:dyDescent="0.2">
      <c r="A22" s="23" t="s">
        <v>25</v>
      </c>
      <c r="B22" s="18">
        <v>6695</v>
      </c>
      <c r="C22" s="18">
        <v>5352</v>
      </c>
      <c r="D22" s="19">
        <v>79.94025392083644</v>
      </c>
      <c r="E22" s="20"/>
      <c r="F22" s="18">
        <v>929</v>
      </c>
      <c r="G22" s="20">
        <v>13.876026885735623</v>
      </c>
      <c r="H22" s="20"/>
      <c r="I22" s="21">
        <v>414</v>
      </c>
      <c r="J22" s="20">
        <v>6.1837191934279314</v>
      </c>
      <c r="O22" s="29"/>
      <c r="P22" s="29"/>
      <c r="S22" s="29"/>
    </row>
    <row r="23" spans="1:19" ht="12" customHeight="1" x14ac:dyDescent="0.2">
      <c r="A23" s="16" t="s">
        <v>26</v>
      </c>
      <c r="B23" s="18">
        <v>1024</v>
      </c>
      <c r="C23" s="18">
        <v>740</v>
      </c>
      <c r="D23" s="19">
        <v>72.265625</v>
      </c>
      <c r="E23" s="20"/>
      <c r="F23" s="18">
        <v>183</v>
      </c>
      <c r="G23" s="20">
        <v>17.87109375</v>
      </c>
      <c r="H23" s="20"/>
      <c r="I23" s="21">
        <v>101</v>
      </c>
      <c r="J23" s="20">
        <v>9.86328125</v>
      </c>
    </row>
    <row r="24" spans="1:19" ht="17.25" customHeight="1" thickBot="1" x14ac:dyDescent="0.25">
      <c r="A24" s="24" t="s">
        <v>27</v>
      </c>
      <c r="B24" s="25">
        <v>13699</v>
      </c>
      <c r="C24" s="25">
        <v>9094</v>
      </c>
      <c r="D24" s="26">
        <v>66.384407620994239</v>
      </c>
      <c r="E24" s="27"/>
      <c r="F24" s="25">
        <v>3802</v>
      </c>
      <c r="G24" s="27">
        <v>27.753850646032557</v>
      </c>
      <c r="H24" s="27"/>
      <c r="I24" s="25">
        <v>803</v>
      </c>
      <c r="J24" s="27">
        <v>5.8617417329732096</v>
      </c>
    </row>
    <row r="25" spans="1:19" ht="12" customHeight="1" x14ac:dyDescent="0.2">
      <c r="A25" s="28" t="s">
        <v>29</v>
      </c>
    </row>
    <row r="26" spans="1:19" ht="12" customHeight="1" x14ac:dyDescent="0.2">
      <c r="A26" s="28" t="s">
        <v>31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685E7-36BE-43A5-987F-922899FFF1FD}">
  <dimension ref="A1:S26"/>
  <sheetViews>
    <sheetView showGridLines="0" workbookViewId="0"/>
  </sheetViews>
  <sheetFormatPr defaultColWidth="9.140625" defaultRowHeight="12.75" x14ac:dyDescent="0.2"/>
  <cols>
    <col min="1" max="1" width="12" style="2" customWidth="1"/>
    <col min="2" max="2" width="12.28515625" style="2" customWidth="1"/>
    <col min="3" max="4" width="7.7109375" style="2" customWidth="1"/>
    <col min="5" max="5" width="2.28515625" style="2" customWidth="1"/>
    <col min="6" max="6" width="6.140625" style="2" customWidth="1"/>
    <col min="7" max="7" width="7.7109375" style="2" customWidth="1"/>
    <col min="8" max="8" width="2.140625" style="2" customWidth="1"/>
    <col min="9" max="9" width="6.140625" style="2" customWidth="1"/>
    <col min="10" max="10" width="7.7109375" style="2" customWidth="1"/>
    <col min="11" max="16384" width="9.140625" style="2"/>
  </cols>
  <sheetData>
    <row r="1" spans="1:16" x14ac:dyDescent="0.2">
      <c r="A1" s="1" t="s">
        <v>28</v>
      </c>
    </row>
    <row r="2" spans="1:16" ht="28.15" customHeight="1" thickBot="1" x14ac:dyDescent="0.25">
      <c r="A2" s="3" t="s">
        <v>34</v>
      </c>
      <c r="B2" s="4"/>
      <c r="C2" s="4"/>
      <c r="D2" s="4"/>
      <c r="E2" s="4"/>
      <c r="F2" s="4"/>
      <c r="G2" s="4"/>
      <c r="H2" s="4"/>
      <c r="I2" s="4"/>
      <c r="J2" s="4"/>
    </row>
    <row r="3" spans="1:16" ht="12" customHeight="1" x14ac:dyDescent="0.2">
      <c r="A3" s="5" t="s">
        <v>0</v>
      </c>
      <c r="B3" s="6" t="s">
        <v>1</v>
      </c>
      <c r="C3" s="7" t="s">
        <v>2</v>
      </c>
      <c r="D3" s="8"/>
      <c r="E3" s="5"/>
      <c r="F3" s="9" t="s">
        <v>3</v>
      </c>
      <c r="G3" s="10"/>
      <c r="H3" s="11"/>
      <c r="I3" s="12" t="s">
        <v>4</v>
      </c>
      <c r="J3" s="9"/>
    </row>
    <row r="4" spans="1:16" ht="12" customHeight="1" x14ac:dyDescent="0.2">
      <c r="A4" s="13"/>
      <c r="B4" s="14" t="s">
        <v>5</v>
      </c>
      <c r="C4" s="15" t="s">
        <v>6</v>
      </c>
      <c r="D4" s="15" t="s">
        <v>7</v>
      </c>
      <c r="E4" s="14"/>
      <c r="F4" s="14" t="s">
        <v>6</v>
      </c>
      <c r="G4" s="15" t="s">
        <v>7</v>
      </c>
      <c r="H4" s="14"/>
      <c r="I4" s="14" t="s">
        <v>6</v>
      </c>
      <c r="J4" s="15" t="s">
        <v>7</v>
      </c>
    </row>
    <row r="5" spans="1:16" ht="12" customHeight="1" x14ac:dyDescent="0.2">
      <c r="A5" s="16" t="s">
        <v>8</v>
      </c>
      <c r="B5" s="30">
        <f>SUM(C5,F5,I5)</f>
        <v>228</v>
      </c>
      <c r="C5" s="31">
        <v>156</v>
      </c>
      <c r="D5" s="32">
        <f>SUM(C5/B5)*100</f>
        <v>68.421052631578945</v>
      </c>
      <c r="E5" s="33"/>
      <c r="F5" s="31">
        <v>47</v>
      </c>
      <c r="G5" s="33">
        <f>F5/B5*100</f>
        <v>20.614035087719298</v>
      </c>
      <c r="H5" s="33"/>
      <c r="I5" s="34">
        <v>25</v>
      </c>
      <c r="J5" s="33">
        <f>I5/B5*100</f>
        <v>10.964912280701753</v>
      </c>
      <c r="O5" s="29"/>
    </row>
    <row r="6" spans="1:16" ht="12" customHeight="1" x14ac:dyDescent="0.2">
      <c r="A6" s="16" t="s">
        <v>9</v>
      </c>
      <c r="B6" s="30">
        <f t="shared" ref="B6:B20" si="0">SUM(C6,F6,I6)</f>
        <v>452</v>
      </c>
      <c r="C6" s="31">
        <v>350</v>
      </c>
      <c r="D6" s="32">
        <f t="shared" ref="D6:D24" si="1">SUM(C6/B6)*100</f>
        <v>77.43362831858407</v>
      </c>
      <c r="E6" s="33"/>
      <c r="F6" s="31">
        <v>63</v>
      </c>
      <c r="G6" s="33">
        <f t="shared" ref="G6:G24" si="2">F6/B6*100</f>
        <v>13.938053097345133</v>
      </c>
      <c r="H6" s="33"/>
      <c r="I6" s="34">
        <v>39</v>
      </c>
      <c r="J6" s="33">
        <f t="shared" ref="J6:J24" si="3">I6/B6*100</f>
        <v>8.6283185840707954</v>
      </c>
    </row>
    <row r="7" spans="1:16" ht="12" customHeight="1" x14ac:dyDescent="0.2">
      <c r="A7" s="16" t="s">
        <v>10</v>
      </c>
      <c r="B7" s="30">
        <f t="shared" si="0"/>
        <v>1113</v>
      </c>
      <c r="C7" s="31">
        <v>866</v>
      </c>
      <c r="D7" s="32">
        <f t="shared" si="1"/>
        <v>77.807726864330647</v>
      </c>
      <c r="E7" s="33"/>
      <c r="F7" s="31">
        <v>175</v>
      </c>
      <c r="G7" s="33">
        <f t="shared" si="2"/>
        <v>15.723270440251572</v>
      </c>
      <c r="H7" s="33"/>
      <c r="I7" s="34">
        <v>72</v>
      </c>
      <c r="J7" s="33">
        <f t="shared" si="3"/>
        <v>6.4690026954177897</v>
      </c>
    </row>
    <row r="8" spans="1:16" ht="12" customHeight="1" x14ac:dyDescent="0.2">
      <c r="A8" s="16" t="s">
        <v>11</v>
      </c>
      <c r="B8" s="30">
        <f t="shared" si="0"/>
        <v>262</v>
      </c>
      <c r="C8" s="31">
        <v>194</v>
      </c>
      <c r="D8" s="32">
        <f t="shared" si="1"/>
        <v>74.045801526717554</v>
      </c>
      <c r="E8" s="33"/>
      <c r="F8" s="31">
        <v>54</v>
      </c>
      <c r="G8" s="33">
        <f t="shared" si="2"/>
        <v>20.610687022900763</v>
      </c>
      <c r="H8" s="33"/>
      <c r="I8" s="34">
        <v>14</v>
      </c>
      <c r="J8" s="33">
        <f t="shared" si="3"/>
        <v>5.343511450381679</v>
      </c>
    </row>
    <row r="9" spans="1:16" ht="12" customHeight="1" x14ac:dyDescent="0.2">
      <c r="A9" s="16" t="s">
        <v>12</v>
      </c>
      <c r="B9" s="30">
        <f t="shared" si="0"/>
        <v>229</v>
      </c>
      <c r="C9" s="31">
        <v>183</v>
      </c>
      <c r="D9" s="32">
        <f t="shared" si="1"/>
        <v>79.91266375545851</v>
      </c>
      <c r="E9" s="33"/>
      <c r="F9" s="31">
        <v>34</v>
      </c>
      <c r="G9" s="33">
        <f t="shared" si="2"/>
        <v>14.847161572052403</v>
      </c>
      <c r="H9" s="33"/>
      <c r="I9" s="34">
        <v>12</v>
      </c>
      <c r="J9" s="33">
        <f t="shared" si="3"/>
        <v>5.2401746724890828</v>
      </c>
      <c r="O9" s="29"/>
      <c r="P9" s="29"/>
    </row>
    <row r="10" spans="1:16" ht="17.25" customHeight="1" x14ac:dyDescent="0.2">
      <c r="A10" s="16" t="s">
        <v>13</v>
      </c>
      <c r="B10" s="30">
        <f t="shared" si="0"/>
        <v>686</v>
      </c>
      <c r="C10" s="31">
        <v>520</v>
      </c>
      <c r="D10" s="32">
        <f t="shared" si="1"/>
        <v>75.801749271137027</v>
      </c>
      <c r="E10" s="33"/>
      <c r="F10" s="31">
        <v>131</v>
      </c>
      <c r="G10" s="33">
        <f t="shared" si="2"/>
        <v>19.096209912536445</v>
      </c>
      <c r="H10" s="33"/>
      <c r="I10" s="34">
        <v>35</v>
      </c>
      <c r="J10" s="33">
        <f t="shared" si="3"/>
        <v>5.1020408163265305</v>
      </c>
    </row>
    <row r="11" spans="1:16" ht="12" customHeight="1" x14ac:dyDescent="0.2">
      <c r="A11" s="16" t="s">
        <v>14</v>
      </c>
      <c r="B11" s="30">
        <f t="shared" si="0"/>
        <v>1862</v>
      </c>
      <c r="C11" s="31">
        <v>1547</v>
      </c>
      <c r="D11" s="32">
        <f t="shared" si="1"/>
        <v>83.082706766917298</v>
      </c>
      <c r="E11" s="33"/>
      <c r="F11" s="31">
        <v>216</v>
      </c>
      <c r="G11" s="33">
        <f t="shared" si="2"/>
        <v>11.600429645542427</v>
      </c>
      <c r="H11" s="33"/>
      <c r="I11" s="34">
        <v>99</v>
      </c>
      <c r="J11" s="33">
        <f t="shared" si="3"/>
        <v>5.3168635875402792</v>
      </c>
    </row>
    <row r="12" spans="1:16" ht="12" customHeight="1" x14ac:dyDescent="0.2">
      <c r="A12" s="16" t="s">
        <v>15</v>
      </c>
      <c r="B12" s="30">
        <f t="shared" si="0"/>
        <v>162</v>
      </c>
      <c r="C12" s="31">
        <v>117</v>
      </c>
      <c r="D12" s="32">
        <f t="shared" si="1"/>
        <v>72.222222222222214</v>
      </c>
      <c r="E12" s="33"/>
      <c r="F12" s="31">
        <v>30</v>
      </c>
      <c r="G12" s="33">
        <f t="shared" si="2"/>
        <v>18.518518518518519</v>
      </c>
      <c r="H12" s="33"/>
      <c r="I12" s="34">
        <v>15</v>
      </c>
      <c r="J12" s="33">
        <f t="shared" si="3"/>
        <v>9.2592592592592595</v>
      </c>
    </row>
    <row r="13" spans="1:16" ht="12" customHeight="1" x14ac:dyDescent="0.2">
      <c r="A13" s="16" t="s">
        <v>16</v>
      </c>
      <c r="B13" s="30">
        <f t="shared" si="0"/>
        <v>123</v>
      </c>
      <c r="C13" s="31">
        <v>87</v>
      </c>
      <c r="D13" s="32">
        <f t="shared" si="1"/>
        <v>70.731707317073173</v>
      </c>
      <c r="E13" s="33"/>
      <c r="F13" s="31">
        <v>25</v>
      </c>
      <c r="G13" s="33">
        <f t="shared" si="2"/>
        <v>20.325203252032519</v>
      </c>
      <c r="H13" s="33"/>
      <c r="I13" s="34">
        <v>11</v>
      </c>
      <c r="J13" s="33">
        <f t="shared" si="3"/>
        <v>8.9430894308943092</v>
      </c>
    </row>
    <row r="14" spans="1:16" ht="12" customHeight="1" x14ac:dyDescent="0.2">
      <c r="A14" s="16" t="s">
        <v>17</v>
      </c>
      <c r="B14" s="30">
        <f t="shared" si="0"/>
        <v>808</v>
      </c>
      <c r="C14" s="31">
        <v>662</v>
      </c>
      <c r="D14" s="32">
        <f t="shared" si="1"/>
        <v>81.930693069306926</v>
      </c>
      <c r="E14" s="33"/>
      <c r="F14" s="31">
        <v>91</v>
      </c>
      <c r="G14" s="33">
        <f t="shared" si="2"/>
        <v>11.262376237623762</v>
      </c>
      <c r="H14" s="33"/>
      <c r="I14" s="34">
        <v>55</v>
      </c>
      <c r="J14" s="33">
        <f t="shared" si="3"/>
        <v>6.8069306930693072</v>
      </c>
    </row>
    <row r="15" spans="1:16" ht="17.25" customHeight="1" x14ac:dyDescent="0.2">
      <c r="A15" s="16" t="s">
        <v>18</v>
      </c>
      <c r="B15" s="30">
        <f t="shared" si="0"/>
        <v>174</v>
      </c>
      <c r="C15" s="31">
        <v>146</v>
      </c>
      <c r="D15" s="32">
        <f t="shared" si="1"/>
        <v>83.908045977011497</v>
      </c>
      <c r="E15" s="33"/>
      <c r="F15" s="31">
        <v>18</v>
      </c>
      <c r="G15" s="33">
        <f t="shared" si="2"/>
        <v>10.344827586206897</v>
      </c>
      <c r="H15" s="33"/>
      <c r="I15" s="34">
        <v>10</v>
      </c>
      <c r="J15" s="33">
        <f t="shared" si="3"/>
        <v>5.7471264367816088</v>
      </c>
    </row>
    <row r="16" spans="1:16" ht="12" customHeight="1" x14ac:dyDescent="0.2">
      <c r="A16" s="16" t="s">
        <v>19</v>
      </c>
      <c r="B16" s="30">
        <f t="shared" si="0"/>
        <v>827</v>
      </c>
      <c r="C16" s="31">
        <v>647</v>
      </c>
      <c r="D16" s="32">
        <f t="shared" si="1"/>
        <v>78.234582829504234</v>
      </c>
      <c r="E16" s="33"/>
      <c r="F16" s="31">
        <v>133</v>
      </c>
      <c r="G16" s="33">
        <f t="shared" si="2"/>
        <v>16.08222490931076</v>
      </c>
      <c r="H16" s="33"/>
      <c r="I16" s="34">
        <v>47</v>
      </c>
      <c r="J16" s="33">
        <f t="shared" si="3"/>
        <v>5.6831922611850061</v>
      </c>
    </row>
    <row r="17" spans="1:19" ht="12" customHeight="1" x14ac:dyDescent="0.2">
      <c r="A17" s="16" t="s">
        <v>20</v>
      </c>
      <c r="B17" s="30">
        <f t="shared" si="0"/>
        <v>58</v>
      </c>
      <c r="C17" s="31">
        <v>39</v>
      </c>
      <c r="D17" s="32">
        <f t="shared" si="1"/>
        <v>67.241379310344826</v>
      </c>
      <c r="E17" s="33"/>
      <c r="F17" s="31">
        <v>9</v>
      </c>
      <c r="G17" s="33">
        <f t="shared" si="2"/>
        <v>15.517241379310345</v>
      </c>
      <c r="H17" s="33"/>
      <c r="I17" s="34">
        <v>10</v>
      </c>
      <c r="J17" s="33">
        <f t="shared" si="3"/>
        <v>17.241379310344829</v>
      </c>
    </row>
    <row r="18" spans="1:19" ht="12" customHeight="1" x14ac:dyDescent="0.2">
      <c r="A18" s="16" t="s">
        <v>21</v>
      </c>
      <c r="B18" s="30">
        <f t="shared" si="0"/>
        <v>483</v>
      </c>
      <c r="C18" s="31">
        <v>366</v>
      </c>
      <c r="D18" s="32">
        <f t="shared" si="1"/>
        <v>75.776397515527947</v>
      </c>
      <c r="E18" s="33"/>
      <c r="F18" s="31">
        <v>77</v>
      </c>
      <c r="G18" s="33">
        <f t="shared" si="2"/>
        <v>15.942028985507244</v>
      </c>
      <c r="H18" s="33"/>
      <c r="I18" s="34">
        <v>40</v>
      </c>
      <c r="J18" s="33">
        <f t="shared" si="3"/>
        <v>8.2815734989648035</v>
      </c>
      <c r="O18" s="29"/>
      <c r="P18" s="29"/>
      <c r="S18" s="29"/>
    </row>
    <row r="19" spans="1:19" ht="12" customHeight="1" x14ac:dyDescent="0.2">
      <c r="A19" s="16" t="s">
        <v>22</v>
      </c>
      <c r="B19" s="30">
        <f t="shared" si="0"/>
        <v>197</v>
      </c>
      <c r="C19" s="31">
        <v>148</v>
      </c>
      <c r="D19" s="32">
        <f t="shared" si="1"/>
        <v>75.126903553299499</v>
      </c>
      <c r="E19" s="33"/>
      <c r="F19" s="31">
        <v>28</v>
      </c>
      <c r="G19" s="33">
        <f t="shared" si="2"/>
        <v>14.213197969543149</v>
      </c>
      <c r="H19" s="33"/>
      <c r="I19" s="34">
        <v>21</v>
      </c>
      <c r="J19" s="33">
        <f t="shared" si="3"/>
        <v>10.659898477157361</v>
      </c>
      <c r="O19" s="29"/>
      <c r="P19" s="29"/>
    </row>
    <row r="20" spans="1:19" ht="17.25" customHeight="1" x14ac:dyDescent="0.2">
      <c r="A20" s="16" t="s">
        <v>23</v>
      </c>
      <c r="B20" s="30">
        <f t="shared" si="0"/>
        <v>5904</v>
      </c>
      <c r="C20" s="31">
        <v>2955</v>
      </c>
      <c r="D20" s="32">
        <f t="shared" si="1"/>
        <v>50.050813008130078</v>
      </c>
      <c r="E20" s="35"/>
      <c r="F20" s="31">
        <v>2679</v>
      </c>
      <c r="G20" s="33">
        <f t="shared" si="2"/>
        <v>45.376016260162601</v>
      </c>
      <c r="H20" s="33"/>
      <c r="I20" s="34">
        <v>270</v>
      </c>
      <c r="J20" s="33">
        <f t="shared" si="3"/>
        <v>4.5731707317073171</v>
      </c>
      <c r="O20" s="29"/>
      <c r="P20" s="29"/>
    </row>
    <row r="21" spans="1:19" ht="17.25" customHeight="1" x14ac:dyDescent="0.2">
      <c r="A21" s="16" t="s">
        <v>24</v>
      </c>
      <c r="B21" s="31">
        <f>SUM(B22:B23)</f>
        <v>7664</v>
      </c>
      <c r="C21" s="31">
        <f>SUM(C22:C23)</f>
        <v>6028</v>
      </c>
      <c r="D21" s="32">
        <f t="shared" si="1"/>
        <v>78.653444676409194</v>
      </c>
      <c r="E21" s="33"/>
      <c r="F21" s="31">
        <f>SUM(F22:F23)</f>
        <v>1131</v>
      </c>
      <c r="G21" s="33">
        <f t="shared" si="2"/>
        <v>14.757306889352821</v>
      </c>
      <c r="H21" s="33"/>
      <c r="I21" s="34">
        <f>SUM(I22:I23)</f>
        <v>505</v>
      </c>
      <c r="J21" s="33">
        <f t="shared" si="3"/>
        <v>6.5892484342379962</v>
      </c>
      <c r="O21" s="29"/>
    </row>
    <row r="22" spans="1:19" ht="12" customHeight="1" x14ac:dyDescent="0.2">
      <c r="A22" s="23" t="s">
        <v>25</v>
      </c>
      <c r="B22" s="31">
        <f>SUM(B6:B7,B9:B11,B14:B16,B18)</f>
        <v>6634</v>
      </c>
      <c r="C22" s="31">
        <f>SUM(C6:C7,C9:C11,C14:C16,C18)</f>
        <v>5287</v>
      </c>
      <c r="D22" s="32">
        <f t="shared" si="1"/>
        <v>79.695507989146819</v>
      </c>
      <c r="E22" s="33"/>
      <c r="F22" s="31">
        <f>SUM(F6:F7,F9:F11,F14:F16,F18)</f>
        <v>938</v>
      </c>
      <c r="G22" s="33">
        <f t="shared" si="2"/>
        <v>14.139282484172444</v>
      </c>
      <c r="H22" s="33"/>
      <c r="I22" s="34">
        <f>SUM(I6:I7,I9:I11,I14:I16,I18)</f>
        <v>409</v>
      </c>
      <c r="J22" s="33">
        <f t="shared" si="3"/>
        <v>6.1652095266807354</v>
      </c>
      <c r="O22" s="29"/>
      <c r="P22" s="29"/>
      <c r="S22" s="29"/>
    </row>
    <row r="23" spans="1:19" ht="12" customHeight="1" x14ac:dyDescent="0.2">
      <c r="A23" s="16" t="s">
        <v>26</v>
      </c>
      <c r="B23" s="31">
        <f>SUM(B5,B8,B12:B13,B17,B19)</f>
        <v>1030</v>
      </c>
      <c r="C23" s="31">
        <f>SUM(C5,C8,C12:C13,C17,C19)</f>
        <v>741</v>
      </c>
      <c r="D23" s="32">
        <f t="shared" si="1"/>
        <v>71.94174757281553</v>
      </c>
      <c r="E23" s="33"/>
      <c r="F23" s="31">
        <f>SUM(F5,F8,F12:F13,F17,F19)</f>
        <v>193</v>
      </c>
      <c r="G23" s="33">
        <f t="shared" si="2"/>
        <v>18.737864077669901</v>
      </c>
      <c r="H23" s="33"/>
      <c r="I23" s="34">
        <f>SUM(I5,I8,I12:I13,I17,I19)</f>
        <v>96</v>
      </c>
      <c r="J23" s="33">
        <f t="shared" si="3"/>
        <v>9.3203883495145625</v>
      </c>
    </row>
    <row r="24" spans="1:19" ht="17.25" customHeight="1" thickBot="1" x14ac:dyDescent="0.25">
      <c r="A24" s="24" t="s">
        <v>27</v>
      </c>
      <c r="B24" s="36">
        <f>SUM(B20:B21)</f>
        <v>13568</v>
      </c>
      <c r="C24" s="36">
        <f>SUM(C20:C21)</f>
        <v>8983</v>
      </c>
      <c r="D24" s="37">
        <f t="shared" si="1"/>
        <v>66.207252358490564</v>
      </c>
      <c r="E24" s="38"/>
      <c r="F24" s="36">
        <f>SUM(F20:F21)</f>
        <v>3810</v>
      </c>
      <c r="G24" s="38">
        <f t="shared" si="2"/>
        <v>28.080778301886795</v>
      </c>
      <c r="H24" s="38"/>
      <c r="I24" s="36">
        <f>SUM(I20:I21)</f>
        <v>775</v>
      </c>
      <c r="J24" s="38">
        <f t="shared" si="3"/>
        <v>5.711969339622641</v>
      </c>
    </row>
    <row r="25" spans="1:19" ht="12" customHeight="1" x14ac:dyDescent="0.2">
      <c r="A25" s="28" t="s">
        <v>29</v>
      </c>
    </row>
    <row r="26" spans="1:19" ht="12" customHeight="1" x14ac:dyDescent="0.2">
      <c r="A26" s="28" t="s">
        <v>33</v>
      </c>
    </row>
  </sheetData>
  <pageMargins left="0.75" right="0.75" top="1" bottom="1" header="0.5" footer="0.5"/>
  <pageSetup paperSize="9" orientation="portrait" r:id="rId1"/>
  <headerFooter alignWithMargins="0"/>
  <ignoredErrors>
    <ignoredError sqref="D5:J24 B21:C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2024-12-03T13:44:06Z</cp:lastPrinted>
  <dcterms:created xsi:type="dcterms:W3CDTF">2008-12-18T09:50:48Z</dcterms:created>
  <dcterms:modified xsi:type="dcterms:W3CDTF">2024-12-03T13:44:13Z</dcterms:modified>
</cp:coreProperties>
</file>