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775BBD18-2705-460D-8803-2E643D33B1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4" i="1" l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<sst xmlns="http://schemas.openxmlformats.org/spreadsheetml/2006/main" count="1076" uniqueCount="30">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</sst>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Tabell_månad!$C$2:$C$769</c:f>
              <c:strCache>
                <c:ptCount val="768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</c:strCache>
            </c:strRef>
          </c:cat>
          <c:val>
            <c:numRef>
              <c:f>Tabell_månad!$D$2:$D$769</c:f>
              <c:numCache>
                <c:formatCode>0.0</c:formatCode>
                <c:ptCount val="768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1.4</c:v>
                </c:pt>
                <c:pt idx="649">
                  <c:v>1.5</c:v>
                </c:pt>
                <c:pt idx="650">
                  <c:v>2.5</c:v>
                </c:pt>
                <c:pt idx="651">
                  <c:v>5.0999999999999996</c:v>
                </c:pt>
                <c:pt idx="652">
                  <c:v>8.1999999999999993</c:v>
                </c:pt>
                <c:pt idx="653">
                  <c:v>12.5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7.3</c:v>
                </c:pt>
                <c:pt idx="658">
                  <c:v>5.8</c:v>
                </c:pt>
                <c:pt idx="659">
                  <c:v>4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</c:v>
                </c:pt>
                <c:pt idx="666">
                  <c:v>17.3</c:v>
                </c:pt>
                <c:pt idx="667">
                  <c:v>15.6</c:v>
                </c:pt>
                <c:pt idx="668">
                  <c:v>13.4</c:v>
                </c:pt>
                <c:pt idx="669">
                  <c:v>6.8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-0.2</c:v>
                </c:pt>
                <c:pt idx="673">
                  <c:v>-0.5</c:v>
                </c:pt>
                <c:pt idx="674">
                  <c:v>1.7</c:v>
                </c:pt>
                <c:pt idx="675">
                  <c:v>2.8</c:v>
                </c:pt>
                <c:pt idx="676">
                  <c:v>7.6</c:v>
                </c:pt>
                <c:pt idx="677">
                  <c:v>12.7</c:v>
                </c:pt>
                <c:pt idx="678">
                  <c:v>15.4</c:v>
                </c:pt>
                <c:pt idx="679">
                  <c:v>15.7</c:v>
                </c:pt>
                <c:pt idx="680">
                  <c:v>12.6</c:v>
                </c:pt>
                <c:pt idx="681">
                  <c:v>7.4</c:v>
                </c:pt>
                <c:pt idx="682">
                  <c:v>4.5</c:v>
                </c:pt>
                <c:pt idx="683">
                  <c:v>2.2000000000000002</c:v>
                </c:pt>
                <c:pt idx="684">
                  <c:v>0</c:v>
                </c:pt>
                <c:pt idx="685">
                  <c:v>-4.5</c:v>
                </c:pt>
                <c:pt idx="686">
                  <c:v>-3.2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-0.8</c:v>
                </c:pt>
                <c:pt idx="697">
                  <c:v>1.2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6.8</c:v>
                </c:pt>
                <c:pt idx="706">
                  <c:v>4.5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-0.4</c:v>
                </c:pt>
                <c:pt idx="721">
                  <c:v>-2.4</c:v>
                </c:pt>
                <c:pt idx="722">
                  <c:v>1.7</c:v>
                </c:pt>
                <c:pt idx="723">
                  <c:v>3.9</c:v>
                </c:pt>
                <c:pt idx="724">
                  <c:v>8.1999999999999993</c:v>
                </c:pt>
                <c:pt idx="725">
                  <c:v>16.3</c:v>
                </c:pt>
                <c:pt idx="726">
                  <c:v>19.7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3.9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-0.6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2</c:v>
                </c:pt>
                <c:pt idx="755">
                  <c:v>-1.5</c:v>
                </c:pt>
                <c:pt idx="756">
                  <c:v>-3.1</c:v>
                </c:pt>
                <c:pt idx="757">
                  <c:v>-1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1961–2023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Tabell_år!$A$2:$A$64</c:f>
              <c:numCache>
                <c:formatCode>General</c:formatCode>
                <c:ptCount val="63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</c:numCache>
            </c:numRef>
          </c:cat>
          <c:val>
            <c:numRef>
              <c:f>Tabell_år!$C$2:$C$64</c:f>
              <c:numCache>
                <c:formatCode>0.0</c:formatCode>
                <c:ptCount val="63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9.9999999999999645E-2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69" totalsRowShown="0" headerRowDxfId="12">
  <autoFilter ref="A1:G769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57" totalsRowShown="0" headerRowDxfId="11">
  <autoFilter ref="A1:G257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4" totalsRowShown="0" headerRowDxfId="5">
  <autoFilter ref="A1:E64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70"/>
  <sheetViews>
    <sheetView showGridLines="0" workbookViewId="0">
      <pane ySplit="1" topLeftCell="A746" activePane="bottomLeft" state="frozen"/>
      <selection pane="bottomLeft" activeCell="D766" sqref="D766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99.8</v>
      </c>
      <c r="G451" s="4">
        <f>Månad[[#This Row],[Nederbörd för perioden]]/$K$7*100</f>
        <v>191.92307692307691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76.400000000000006</v>
      </c>
      <c r="G463" s="4">
        <f>Månad[[#This Row],[Nederbörd för perioden]]/$K$7*100</f>
        <v>146.92307692307693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51.1</v>
      </c>
      <c r="G475" s="4">
        <f>Månad[[#This Row],[Nederbörd för perioden]]/$K$7*100</f>
        <v>98.269230769230774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36.9</v>
      </c>
      <c r="G487" s="4">
        <f>Månad[[#This Row],[Nederbörd för perioden]]/$K$7*100</f>
        <v>70.961538461538453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64.900000000000006</v>
      </c>
      <c r="G499" s="4">
        <f>Månad[[#This Row],[Nederbörd för perioden]]/$K$7*100</f>
        <v>124.80769230769231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43</v>
      </c>
      <c r="G511" s="4">
        <f>Månad[[#This Row],[Nederbörd för perioden]]/$K$7*100</f>
        <v>82.692307692307693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37</v>
      </c>
      <c r="G523" s="4">
        <f>Månad[[#This Row],[Nederbörd för perioden]]/$K$7*100</f>
        <v>71.15384615384616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78.3</v>
      </c>
      <c r="G535" s="4">
        <f>Månad[[#This Row],[Nederbörd för perioden]]/$K$7*100</f>
        <v>150.57692307692307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35.299999999999997</v>
      </c>
      <c r="G547" s="4">
        <f>Månad[[#This Row],[Nederbörd för perioden]]/$K$7*100</f>
        <v>67.884615384615373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56.6</v>
      </c>
      <c r="G559" s="4">
        <f>Månad[[#This Row],[Nederbörd för perioden]]/$K$7*100</f>
        <v>108.84615384615385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57.4</v>
      </c>
      <c r="G571" s="4">
        <f>Månad[[#This Row],[Nederbörd för perioden]]/$K$7*100</f>
        <v>110.38461538461539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24.4</v>
      </c>
      <c r="G595" s="4">
        <f>Månad[[#This Row],[Nederbörd för perioden]]/$K$7*100</f>
        <v>46.92307692307692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54.6</v>
      </c>
      <c r="G607" s="4">
        <f>Månad[[#This Row],[Nederbörd för perioden]]/$K$7*100</f>
        <v>105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93.4</v>
      </c>
      <c r="G619" s="4">
        <f>Månad[[#This Row],[Nederbörd för perioden]]/$K$7*100</f>
        <v>179.61538461538461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54.3</v>
      </c>
      <c r="G631" s="4">
        <f>Månad[[#This Row],[Nederbörd för perioden]]/$K$7*100</f>
        <v>104.42307692307691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60.3</v>
      </c>
      <c r="G643" s="4">
        <f>Månad[[#This Row],[Nederbörd för perioden]]/$K$7*100</f>
        <v>115.96153846153845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1.4</v>
      </c>
      <c r="E650" s="13">
        <f>Månad[[#This Row],[Medeltemperatur]]-$J$2</f>
        <v>2.2999999999999998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1.5</v>
      </c>
      <c r="E651" s="4">
        <f>Månad[[#This Row],[Medeltemperatur]]-$J$3</f>
        <v>3.4</v>
      </c>
      <c r="F651" s="4">
        <v>23.4</v>
      </c>
      <c r="G651" s="4">
        <f>Månad[[#This Row],[Nederbörd för perioden]]/$K$3*100</f>
        <v>70.909090909090907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5.0999999999999996</v>
      </c>
      <c r="E653" s="4">
        <f>Månad[[#This Row],[Medeltemperatur]]-$J$5</f>
        <v>1.2999999999999998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8.1999999999999993</v>
      </c>
      <c r="E654" s="4">
        <f>Månad[[#This Row],[Medeltemperatur]]-$J$6</f>
        <v>-0.40000000000000036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12.5</v>
      </c>
      <c r="E655" s="4">
        <f>Månad[[#This Row],[Medeltemperatur]]-$J$7</f>
        <v>-0.69999999999999929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7.3</v>
      </c>
      <c r="E659" s="4">
        <f>Månad[[#This Row],[Medeltemperatur]]-$J$11</f>
        <v>-0.10000000000000053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5.8</v>
      </c>
      <c r="E660" s="4">
        <f>Månad[[#This Row],[Medeltemperatur]]-$J$12</f>
        <v>2.0999999999999996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4</v>
      </c>
      <c r="E661" s="4">
        <f>Månad[[#This Row],[Medeltemperatur]]-$J$13</f>
        <v>3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</v>
      </c>
      <c r="E667" s="4">
        <f>Månad[[#This Row],[Medeltemperatur]]-$J$7</f>
        <v>0.80000000000000071</v>
      </c>
      <c r="F667" s="4">
        <v>55.5</v>
      </c>
      <c r="G667" s="4">
        <f>Månad[[#This Row],[Nederbörd för perioden]]/$K$7*100</f>
        <v>106.73076923076923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</v>
      </c>
      <c r="E668" s="4">
        <f>Månad[[#This Row],[Medeltemperatur]]-$J$8</f>
        <v>0.30000000000000071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103.8</v>
      </c>
      <c r="G669" s="4">
        <f>Månad[[#This Row],[Nederbörd för perioden]]/$K$9*100</f>
        <v>167.41935483870967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13.4</v>
      </c>
      <c r="E670" s="4">
        <f>Månad[[#This Row],[Medeltemperatur]]-$J$10</f>
        <v>1</v>
      </c>
      <c r="F670" s="4">
        <v>19.3</v>
      </c>
      <c r="G670" s="4">
        <f>Månad[[#This Row],[Nederbörd för perioden]]/$K$10*100</f>
        <v>32.711864406779661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6.8</v>
      </c>
      <c r="E671" s="4">
        <f>Månad[[#This Row],[Medeltemperatur]]-$J$11</f>
        <v>-0.60000000000000053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79.099999999999994</v>
      </c>
      <c r="G672" s="4">
        <f>Månad[[#This Row],[Nederbörd för perioden]]/$K$12*100</f>
        <v>123.59374999999999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-0.2</v>
      </c>
      <c r="E674" s="13">
        <f>Månad[[#This Row],[Medeltemperatur]]-$J$2</f>
        <v>0.7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23.3</v>
      </c>
      <c r="G676" s="4">
        <f>Månad[[#This Row],[Nederbörd för perioden]]/$K$4*100</f>
        <v>77.666666666666671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2.8</v>
      </c>
      <c r="E677" s="4">
        <f>Månad[[#This Row],[Medeltemperatur]]-$J$5</f>
        <v>-1</v>
      </c>
      <c r="F677" s="4">
        <v>40</v>
      </c>
      <c r="G677" s="4">
        <f>Månad[[#This Row],[Nederbörd för perioden]]/$K$5*100</f>
        <v>142.85714285714286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7.6</v>
      </c>
      <c r="E678" s="4">
        <f>Månad[[#This Row],[Medeltemperatur]]-$J$6</f>
        <v>-1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12.7</v>
      </c>
      <c r="E679" s="4">
        <f>Månad[[#This Row],[Medeltemperatur]]-$J$7</f>
        <v>-0.5</v>
      </c>
      <c r="F679" s="4">
        <v>44.8</v>
      </c>
      <c r="G679" s="4">
        <f>Månad[[#This Row],[Nederbörd för perioden]]/$K$7*100</f>
        <v>86.153846153846146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15.4</v>
      </c>
      <c r="E680" s="4">
        <f>Månad[[#This Row],[Medeltemperatur]]-$J$8</f>
        <v>-1.5999999999999996</v>
      </c>
      <c r="F680" s="4">
        <v>24.2</v>
      </c>
      <c r="G680" s="4">
        <f>Månad[[#This Row],[Nederbörd för perioden]]/$K$8*100</f>
        <v>51.489361702127653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15.7</v>
      </c>
      <c r="E681" s="4">
        <f>Månad[[#This Row],[Medeltemperatur]]-$J$9</f>
        <v>-0.80000000000000071</v>
      </c>
      <c r="F681" s="4">
        <v>84</v>
      </c>
      <c r="G681" s="4">
        <f>Månad[[#This Row],[Nederbörd för perioden]]/$K$9*100</f>
        <v>135.48387096774192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12.6</v>
      </c>
      <c r="E682" s="4">
        <f>Månad[[#This Row],[Medeltemperatur]]-$J$10</f>
        <v>0.19999999999999929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7.4</v>
      </c>
      <c r="E683" s="4">
        <f>Månad[[#This Row],[Medeltemperatur]]-$J$11</f>
        <v>0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</v>
      </c>
      <c r="E684" s="4">
        <f>Månad[[#This Row],[Medeltemperatur]]-$J$12</f>
        <v>0.79999999999999982</v>
      </c>
      <c r="F684" s="4">
        <v>70.8</v>
      </c>
      <c r="G684" s="4">
        <f>Månad[[#This Row],[Nederbörd för perioden]]/$K$12*100</f>
        <v>110.625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2.2000000000000002</v>
      </c>
      <c r="E685" s="4">
        <f>Månad[[#This Row],[Medeltemperatur]]-$J$13</f>
        <v>1.2000000000000002</v>
      </c>
      <c r="F685" s="4">
        <v>78.900000000000006</v>
      </c>
      <c r="G685" s="4">
        <f>Månad[[#This Row],[Nederbörd för perioden]]/$K$13*100</f>
        <v>136.0344827586207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-3.2</v>
      </c>
      <c r="E688" s="4">
        <f>Månad[[#This Row],[Medeltemperatur]]-$J$4</f>
        <v>-3.2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-0.8</v>
      </c>
      <c r="E698" s="13">
        <f>Månad[[#This Row],[Medeltemperatur]]-$J$2</f>
        <v>9.9999999999999978E-2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1.2</v>
      </c>
      <c r="E699" s="4">
        <f>Månad[[#This Row],[Medeltemperatur]]-$J$3</f>
        <v>3.0999999999999996</v>
      </c>
      <c r="F699" s="4">
        <v>43</v>
      </c>
      <c r="G699" s="4">
        <f>Månad[[#This Row],[Nederbörd för perioden]]/$K$3*100</f>
        <v>130.30303030303031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14.3</v>
      </c>
      <c r="G701" s="4">
        <f>Månad[[#This Row],[Nederbörd för perioden]]/$K$5*100</f>
        <v>51.071428571428577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</v>
      </c>
      <c r="E703" s="4">
        <f>Månad[[#This Row],[Medeltemperatur]]-$J$7</f>
        <v>1.8000000000000007</v>
      </c>
      <c r="F703" s="4">
        <v>25.2</v>
      </c>
      <c r="G703" s="4">
        <f>Månad[[#This Row],[Nederbörd för perioden]]/$K$7*100</f>
        <v>48.46153846153846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46.9</v>
      </c>
      <c r="G704" s="4">
        <f>Månad[[#This Row],[Nederbörd för perioden]]/$K$8*100</f>
        <v>99.78723404255318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6.8</v>
      </c>
      <c r="E707" s="4">
        <f>Månad[[#This Row],[Medeltemperatur]]-$J$11</f>
        <v>-0.60000000000000053</v>
      </c>
      <c r="F707" s="4">
        <v>84.2</v>
      </c>
      <c r="G707" s="4">
        <f>Månad[[#This Row],[Nederbörd för perioden]]/$K$11*100</f>
        <v>118.59154929577464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4.5</v>
      </c>
      <c r="E708" s="4">
        <f>Månad[[#This Row],[Medeltemperatur]]-$J$12</f>
        <v>0.79999999999999982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31.9</v>
      </c>
      <c r="G711" s="4">
        <f>Månad[[#This Row],[Nederbörd för perioden]]/$K$3*100</f>
        <v>96.666666666666671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17.100000000000001</v>
      </c>
      <c r="G713" s="4">
        <f>Månad[[#This Row],[Nederbörd för perioden]]/$K$5*100</f>
        <v>61.071428571428577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30.2</v>
      </c>
      <c r="G714" s="4">
        <f>Månad[[#This Row],[Nederbörd för perioden]]/$K$6*100</f>
        <v>88.823529411764696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33.9</v>
      </c>
      <c r="G715" s="4">
        <f>Månad[[#This Row],[Nederbörd för perioden]]/$K$7*100</f>
        <v>65.192307692307693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30.8</v>
      </c>
      <c r="G717" s="4">
        <f>Månad[[#This Row],[Nederbörd för perioden]]/$K$9*100</f>
        <v>49.677419354838712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32.4</v>
      </c>
      <c r="G718" s="4">
        <f>Månad[[#This Row],[Nederbörd för perioden]]/$K$10*100</f>
        <v>54.915254237288138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-0.4</v>
      </c>
      <c r="E722" s="13">
        <f>Månad[[#This Row],[Medeltemperatur]]-$J$2</f>
        <v>0.5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-2.4</v>
      </c>
      <c r="E723" s="4">
        <f>Månad[[#This Row],[Medeltemperatur]]-$J$3</f>
        <v>-0.5</v>
      </c>
      <c r="F723" s="4">
        <v>15.1</v>
      </c>
      <c r="G723" s="4">
        <f>Månad[[#This Row],[Nederbörd för perioden]]/$K$3*100</f>
        <v>45.757575757575758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22.6</v>
      </c>
      <c r="G725" s="4">
        <f>Månad[[#This Row],[Nederbörd för perioden]]/$K$5*100</f>
        <v>80.714285714285722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8.1999999999999993</v>
      </c>
      <c r="E726" s="4">
        <f>Månad[[#This Row],[Medeltemperatur]]-$J$6</f>
        <v>-0.40000000000000036</v>
      </c>
      <c r="F726" s="4">
        <v>63.9</v>
      </c>
      <c r="G726" s="4">
        <f>Månad[[#This Row],[Nederbörd för perioden]]/$K$6*100</f>
        <v>187.94117647058823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13.6</v>
      </c>
      <c r="G727" s="4">
        <f>Månad[[#This Row],[Nederbörd för perioden]]/$K$7*100</f>
        <v>26.153846153846157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19.7</v>
      </c>
      <c r="E728" s="4">
        <f>Månad[[#This Row],[Medeltemperatur]]-$J$8</f>
        <v>2.6999999999999993</v>
      </c>
      <c r="F728" s="4">
        <v>48.9</v>
      </c>
      <c r="G728" s="4">
        <f>Månad[[#This Row],[Nederbörd för perioden]]/$K$8*100</f>
        <v>104.04255319148936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32.9</v>
      </c>
      <c r="G730" s="4">
        <f>Månad[[#This Row],[Nederbörd för perioden]]/$K$10*100</f>
        <v>55.762711864406775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3.9</v>
      </c>
      <c r="E732" s="4">
        <f>Månad[[#This Row],[Medeltemperatur]]-$J$12</f>
        <v>0.19999999999999973</v>
      </c>
      <c r="F732" s="4">
        <v>23.9</v>
      </c>
      <c r="G732" s="4">
        <f>Månad[[#This Row],[Nederbörd för perioden]]/$K$12*100</f>
        <v>37.34375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39</v>
      </c>
      <c r="G733" s="4">
        <f>Månad[[#This Row],[Nederbörd för perioden]]/$K$13*100</f>
        <v>67.241379310344826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76.900000000000006</v>
      </c>
      <c r="G734" s="13">
        <f>Månad[[#This Row],[Nederbörd för perioden]]/$K$2*100</f>
        <v>160.20833333333334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56.2</v>
      </c>
      <c r="G735" s="4">
        <f>Månad[[#This Row],[Nederbörd för perioden]]/$K$3*100</f>
        <v>170.30303030303031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2</v>
      </c>
      <c r="G736" s="4">
        <f>Månad[[#This Row],[Nederbörd för perioden]]/$K$4*100</f>
        <v>6.666666666666667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</v>
      </c>
      <c r="E738" s="4">
        <f>Månad[[#This Row],[Medeltemperatur]]-$J$6</f>
        <v>0</v>
      </c>
      <c r="F738" s="4">
        <v>28.4</v>
      </c>
      <c r="G738" s="4">
        <f>Månad[[#This Row],[Nederbörd för perioden]]/$K$6*100</f>
        <v>83.52941176470587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55.2</v>
      </c>
      <c r="G741" s="4">
        <f>Månad[[#This Row],[Nederbörd för perioden]]/$K$9*100</f>
        <v>89.032258064516128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67.599999999999994</v>
      </c>
      <c r="G742" s="4">
        <f>Månad[[#This Row],[Nederbörd för perioden]]/$K$10*100</f>
        <v>114.57627118644066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37.799999999999997</v>
      </c>
      <c r="G743" s="4">
        <f>Månad[[#This Row],[Nederbörd för perioden]]/$K$11*100</f>
        <v>53.239436619718305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36.299999999999997</v>
      </c>
      <c r="G744" s="4">
        <f>Månad[[#This Row],[Nederbörd för perioden]]/$K$12*100</f>
        <v>56.718749999999993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64.400000000000006</v>
      </c>
      <c r="G746" s="13">
        <f>Månad[[#This Row],[Nederbörd för perioden]]/$K$2*100</f>
        <v>134.16666666666669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-0.6</v>
      </c>
      <c r="E748" s="4">
        <f>Månad[[#This Row],[Medeltemperatur]]-$J$4</f>
        <v>-0.6</v>
      </c>
      <c r="F748" s="4">
        <v>83</v>
      </c>
      <c r="G748" s="4">
        <f>Månad[[#This Row],[Nederbörd för perioden]]/$K$4*100</f>
        <v>276.66666666666669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25.1</v>
      </c>
      <c r="G751" s="4">
        <f>Månad[[#This Row],[Nederbörd för perioden]]/$K$7*100</f>
        <v>48.269230769230766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93.4</v>
      </c>
      <c r="G752" s="4">
        <f>Månad[[#This Row],[Nederbörd för perioden]]/$K$8*100</f>
        <v>198.72340425531917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99.4</v>
      </c>
      <c r="G753" s="4">
        <f>Månad[[#This Row],[Nederbörd för perioden]]/$K$9*100</f>
        <v>160.32258064516128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33.200000000000003</v>
      </c>
      <c r="G754" s="4">
        <f>Månad[[#This Row],[Nederbörd för perioden]]/$K$10*100</f>
        <v>56.271186440677965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119.7</v>
      </c>
      <c r="G755" s="4">
        <f>Månad[[#This Row],[Nederbörd för perioden]]/$K$11*100</f>
        <v>168.59154929577466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2</v>
      </c>
      <c r="E756" s="4">
        <f>Månad[[#This Row],[Medeltemperatur]]-$J$12</f>
        <v>-1.7000000000000002</v>
      </c>
      <c r="F756" s="4">
        <v>111.9</v>
      </c>
      <c r="G756" s="4">
        <f>Månad[[#This Row],[Nederbörd för perioden]]/$K$12*100</f>
        <v>174.84375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38.299999999999997</v>
      </c>
      <c r="G757" s="4">
        <f>Månad[[#This Row],[Nederbörd för perioden]]/$K$13*100</f>
        <v>66.034482758620683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</v>
      </c>
      <c r="E759" s="4">
        <f>Månad[[#This Row],[Medeltemperatur]]-$J$3</f>
        <v>0.89999999999999991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20.7</v>
      </c>
      <c r="G760" s="4">
        <f>Månad[[#This Row],[Nederbörd för perioden]]/$K$4*100</f>
        <v>69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42</v>
      </c>
      <c r="G761" s="4">
        <f>Månad[[#This Row],[Nederbörd för perioden]]/$K$5*100</f>
        <v>150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45.8</v>
      </c>
      <c r="G763" s="4">
        <f>Månad[[#This Row],[Nederbörd för perioden]]/$K$7*100</f>
        <v>88.07692307692308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41.7</v>
      </c>
      <c r="G764" s="4">
        <f>Månad[[#This Row],[Nederbörd för perioden]]/$K$8*100</f>
        <v>88.723404255319167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v>0.9</v>
      </c>
      <c r="F765" s="4">
        <v>54.1</v>
      </c>
      <c r="G765" s="4">
        <v>87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/>
      <c r="E766" s="4"/>
      <c r="F766" s="4"/>
      <c r="G766" s="4"/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/>
      <c r="E767" s="4"/>
      <c r="F767" s="4"/>
      <c r="G767" s="4"/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/>
      <c r="E768" s="4"/>
      <c r="F768" s="4"/>
      <c r="G768" s="4"/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/>
      <c r="E769" s="4"/>
      <c r="F769" s="4"/>
      <c r="G769" s="4"/>
    </row>
    <row r="770" spans="1:7" x14ac:dyDescent="0.3">
      <c r="A770" s="3" t="s">
        <v>25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8"/>
  <sheetViews>
    <sheetView showGridLines="0" zoomScaleNormal="100" workbookViewId="0">
      <pane ySplit="1" topLeftCell="A237" activePane="bottomLeft" state="frozen"/>
      <selection pane="bottomLeft" activeCell="D257" sqref="D257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126.9</v>
      </c>
      <c r="G106" s="16">
        <f>Säsong[[#This Row],[Nederbörd för perioden]]/$K$2*100</f>
        <v>91.294964028776988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174</v>
      </c>
      <c r="G218" s="16">
        <f>Säsong[[#This Row],[Nederbörd för perioden]]/$K$2*100</f>
        <v>125.17985611510791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</v>
      </c>
      <c r="E220" s="4">
        <f>Säsong[[#This Row],[Medeltemperatur]]-$J$4</f>
        <v>-0.59999999999999964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0.2</v>
      </c>
      <c r="E222" s="16">
        <f>Säsong[[#This Row],[Medeltemperatur]]-$J$2</f>
        <v>0.8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15.6</v>
      </c>
      <c r="E224" s="4">
        <f>Säsong[[#This Row],[Medeltemperatur]]-$J$4</f>
        <v>0</v>
      </c>
      <c r="F224" s="4">
        <v>175.9</v>
      </c>
      <c r="G224" s="4">
        <f>Säsong[[#This Row],[Nederbörd för perioden]]/$K$4*100</f>
        <v>109.25465838509317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7.4</v>
      </c>
      <c r="E225" s="4">
        <f>Säsong[[#This Row],[Medeltemperatur]]-$J$5</f>
        <v>-0.39999999999999947</v>
      </c>
      <c r="F225" s="4">
        <v>120.4</v>
      </c>
      <c r="G225" s="4">
        <f>Säsong[[#This Row],[Nederbörd för perioden]]/$K$5*100</f>
        <v>62.061855670103093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0.5</v>
      </c>
      <c r="E226" s="16">
        <f>Säsong[[#This Row],[Medeltemperatur]]-$J$2</f>
        <v>1.1000000000000001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</v>
      </c>
      <c r="E227" s="4">
        <f>Säsong[[#This Row],[Medeltemperatur]]-$J$3</f>
        <v>-9.9999999999999645E-2</v>
      </c>
      <c r="F227" s="4">
        <v>85.9</v>
      </c>
      <c r="G227" s="4">
        <f>Säsong[[#This Row],[Nederbörd för perioden]]/$K$3*100</f>
        <v>93.369565217391312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14.6</v>
      </c>
      <c r="E228" s="4">
        <f>Säsong[[#This Row],[Medeltemperatur]]-$J$4</f>
        <v>-1</v>
      </c>
      <c r="F228" s="4">
        <v>153</v>
      </c>
      <c r="G228" s="4">
        <f>Säsong[[#This Row],[Nederbörd för perioden]]/$K$4*100</f>
        <v>95.031055900621126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8.1999999999999993</v>
      </c>
      <c r="E229" s="4">
        <f>Säsong[[#This Row],[Medeltemperatur]]-$J$5</f>
        <v>0.39999999999999947</v>
      </c>
      <c r="F229" s="4">
        <v>267.5</v>
      </c>
      <c r="G229" s="4">
        <f>Säsong[[#This Row],[Nederbörd för perioden]]/$K$5*100</f>
        <v>137.88659793814432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-0.8</v>
      </c>
      <c r="E230" s="16">
        <f>Säsong[[#This Row],[Medeltemperatur]]-$J$2</f>
        <v>-0.20000000000000007</v>
      </c>
      <c r="F230" s="16">
        <v>157.1</v>
      </c>
      <c r="G230" s="16">
        <f>Säsong[[#This Row],[Nederbörd för perioden]]/$K$2*100</f>
        <v>113.02158273381295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0.6</v>
      </c>
      <c r="E234" s="16">
        <f>Säsong[[#This Row],[Medeltemperatur]]-$J$2</f>
        <v>1.2</v>
      </c>
      <c r="F234" s="16">
        <v>176.6</v>
      </c>
      <c r="G234" s="16">
        <f>Säsong[[#This Row],[Nederbörd för perioden]]/$K$2*100</f>
        <v>127.05035971223022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115.5</v>
      </c>
      <c r="G235" s="4">
        <f>Säsong[[#This Row],[Nederbörd för perioden]]/$K$3*100</f>
        <v>125.54347826086956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</v>
      </c>
      <c r="E236" s="4">
        <f>Säsong[[#This Row],[Medeltemperatur]]-$J$4</f>
        <v>0.40000000000000036</v>
      </c>
      <c r="F236" s="4">
        <v>123.3</v>
      </c>
      <c r="G236" s="4">
        <f>Säsong[[#This Row],[Nederbörd för perioden]]/$K$4*100</f>
        <v>76.58385093167702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309.2</v>
      </c>
      <c r="G237" s="4">
        <f>Säsong[[#This Row],[Nederbörd för perioden]]/$K$5*100</f>
        <v>159.38144329896906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161.4</v>
      </c>
      <c r="G238" s="16">
        <f>Säsong[[#This Row],[Nederbörd för perioden]]/$K$2*100</f>
        <v>116.11510791366906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85.3</v>
      </c>
      <c r="G239" s="4">
        <f>Säsong[[#This Row],[Nederbörd för perioden]]/$K$3*100</f>
        <v>92.717391304347814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115.9</v>
      </c>
      <c r="G240" s="4">
        <f>Säsong[[#This Row],[Nederbörd för perioden]]/$K$4*100</f>
        <v>71.987577639751549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187.4</v>
      </c>
      <c r="G241" s="4">
        <f>Säsong[[#This Row],[Nederbörd för perioden]]/$K$5*100</f>
        <v>96.597938144329902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0.4</v>
      </c>
      <c r="E242" s="16">
        <f>Säsong[[#This Row],[Medeltemperatur]]-$J$2</f>
        <v>1</v>
      </c>
      <c r="F242" s="16">
        <v>180.4</v>
      </c>
      <c r="G242" s="16">
        <f>Säsong[[#This Row],[Nederbörd för perioden]]/$K$2*100</f>
        <v>129.78417266187051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112.7</v>
      </c>
      <c r="G243" s="4">
        <f>Säsong[[#This Row],[Nederbörd för perioden]]/$K$3*100</f>
        <v>122.50000000000001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135.69999999999999</v>
      </c>
      <c r="G244" s="4">
        <f>Säsong[[#This Row],[Nederbörd för perioden]]/$K$4*100</f>
        <v>84.285714285714278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8.1999999999999993</v>
      </c>
      <c r="E245" s="4">
        <f>Säsong[[#This Row],[Medeltemperatur]]-$J$5</f>
        <v>0.39999999999999947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172.1</v>
      </c>
      <c r="G246" s="16">
        <f>Säsong[[#This Row],[Nederbörd för perioden]]/$K$2*100</f>
        <v>123.81294964028777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64.3</v>
      </c>
      <c r="G247" s="4">
        <f>Säsong[[#This Row],[Nederbörd för perioden]]/$K$3*100</f>
        <v>69.891304347826093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</v>
      </c>
      <c r="G248" s="4">
        <f>Säsong[[#This Row],[Nederbörd för perioden]]/$K$4*100</f>
        <v>52.795031055900623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141.69999999999999</v>
      </c>
      <c r="G249" s="4">
        <f>Säsong[[#This Row],[Nederbörd för perioden]]/$K$5*100</f>
        <v>73.041237113402062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171.3</v>
      </c>
      <c r="G250" s="16">
        <f>Säsong[[#This Row],[Nederbörd för perioden]]/$K$2*100</f>
        <v>123.23741007194245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4.0999999999999996</v>
      </c>
      <c r="E251" s="4">
        <f>Säsong[[#This Row],[Medeltemperatur]]-$J$3</f>
        <v>0</v>
      </c>
      <c r="F251" s="4">
        <v>114.1</v>
      </c>
      <c r="G251" s="4">
        <f>Säsong[[#This Row],[Nederbörd för perioden]]/$K$3*100</f>
        <v>124.02173913043477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217.9</v>
      </c>
      <c r="G252" s="4">
        <f>Säsong[[#This Row],[Nederbörd för perioden]]/$K$4*100</f>
        <v>135.34161490683229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</v>
      </c>
      <c r="G253" s="4">
        <f>Säsong[[#This Row],[Nederbörd för perioden]]/$K$5*100</f>
        <v>136.49484536082474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154.69999999999999</v>
      </c>
      <c r="G254" s="16">
        <f>Säsong[[#This Row],[Nederbörd för perioden]]/$K$2*100</f>
        <v>111.29496402877696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65.599999999999994</v>
      </c>
      <c r="G255" s="4">
        <f>Säsong[[#This Row],[Nederbörd för perioden]]/$K$3*100</f>
        <v>71.304347826086953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v>1.1000000000000001</v>
      </c>
      <c r="F256" s="4">
        <v>141.4</v>
      </c>
      <c r="G256" s="4">
        <v>88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/>
      <c r="E257" s="4"/>
      <c r="F257" s="4"/>
      <c r="G257" s="4"/>
    </row>
    <row r="258" spans="1:7" x14ac:dyDescent="0.3">
      <c r="A258" s="3" t="s">
        <v>25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5"/>
  <sheetViews>
    <sheetView showGridLines="0" workbookViewId="0">
      <pane ySplit="1" topLeftCell="A44" activePane="bottomLeft" state="frozen"/>
      <selection pane="bottomLeft" activeCell="A64" sqref="A64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668.1</v>
      </c>
      <c r="E56" s="4">
        <f>År[[#This Row],[Nederbörd för perioden]]/586*100</f>
        <v>114.01023890784982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479.6</v>
      </c>
      <c r="E57" s="4">
        <f>År[[#This Row],[Nederbörd för perioden]]/586*100</f>
        <v>81.843003412969281</v>
      </c>
    </row>
    <row r="58" spans="1:7" x14ac:dyDescent="0.3">
      <c r="A58" s="3">
        <v>2017</v>
      </c>
      <c r="B58" s="4">
        <v>6.8</v>
      </c>
      <c r="C58" s="4">
        <f>År[[#This Row],[Medeltemperatur]]-6.7</f>
        <v>9.9999999999999645E-2</v>
      </c>
      <c r="D58" s="4">
        <v>620</v>
      </c>
      <c r="E58" s="4">
        <f>År[[#This Row],[Nederbörd för perioden]]/586*100</f>
        <v>105.80204778156997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753.5</v>
      </c>
      <c r="E60" s="4">
        <f>År[[#This Row],[Nederbörd för perioden]]/586*100</f>
        <v>128.58361774744026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549</v>
      </c>
      <c r="E61" s="4">
        <f>År[[#This Row],[Nederbörd för perioden]]/586*100</f>
        <v>93.686006825938563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522.1</v>
      </c>
      <c r="E62" s="4">
        <f>År[[#This Row],[Nederbörd för perioden]]/586*100</f>
        <v>89.095563139931741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486.4</v>
      </c>
      <c r="E63" s="4">
        <f>År[[#This Row],[Nederbörd för perioden]]/586*100</f>
        <v>83.003412969283275</v>
      </c>
    </row>
    <row r="64" spans="1:7" x14ac:dyDescent="0.3">
      <c r="A64" s="17">
        <v>2023</v>
      </c>
      <c r="B64" s="18">
        <v>7</v>
      </c>
      <c r="C64" s="18">
        <f>År[[#This Row],[Medeltemperatur]]-6.7</f>
        <v>0.29999999999999982</v>
      </c>
      <c r="D64" s="18">
        <v>744.2</v>
      </c>
      <c r="E64" s="18">
        <f>År[[#This Row],[Nederbörd för perioden]]/586*100</f>
        <v>126.99658703071673</v>
      </c>
    </row>
    <row r="65" spans="1:1" x14ac:dyDescent="0.3">
      <c r="A65" s="3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2024-09-05T07:15:04Z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